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00_SGFP\"/>
    </mc:Choice>
  </mc:AlternateContent>
  <xr:revisionPtr revIDLastSave="0" documentId="8_{B9A7E5CE-677C-4A46-B6D5-2FB46B226B74}" xr6:coauthVersionLast="47" xr6:coauthVersionMax="47" xr10:uidLastSave="{00000000-0000-0000-0000-000000000000}"/>
  <bookViews>
    <workbookView xWindow="-120" yWindow="-120" windowWidth="21990" windowHeight="10680" tabRatio="599" xr2:uid="{CF0C4B37-567F-43B4-9739-70E93291CB1B}"/>
  </bookViews>
  <sheets>
    <sheet name="Blatt 1" sheetId="1" r:id="rId1"/>
    <sheet name="Supervison" sheetId="5" state="hidden" r:id="rId2"/>
    <sheet name="TitelSupervision" sheetId="6" state="hidden" r:id="rId3"/>
    <sheet name="Thema" sheetId="4" state="hidden" r:id="rId4"/>
    <sheet name="JaNein" sheetId="3" state="hidden" r:id="rId5"/>
    <sheet name="Abschluss" sheetId="2" state="hidden" r:id="rId6"/>
    <sheet name="Ausbildungsperson" sheetId="9" state="hidden" r:id="rId7"/>
    <sheet name="Psycholog. Bereich" sheetId="10" state="hidden" r:id="rId8"/>
  </sheets>
  <definedNames>
    <definedName name="_xlnm.Print_Area" localSheetId="0">'Blatt 1'!$A$1:$R$248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9" i="1" l="1"/>
  <c r="K94" i="1"/>
  <c r="I133" i="1"/>
  <c r="K168" i="1"/>
  <c r="J28" i="1"/>
  <c r="L255" i="1" l="1"/>
  <c r="L254" i="1"/>
  <c r="L253" i="1"/>
  <c r="L25" i="1"/>
  <c r="L205" i="1"/>
  <c r="L207" i="1"/>
  <c r="L206" i="1"/>
  <c r="J258" i="1" l="1"/>
  <c r="K83" i="1"/>
  <c r="J209" i="1"/>
  <c r="I129" i="1"/>
  <c r="K85" i="1" s="1"/>
  <c r="G168" i="1"/>
  <c r="K88" i="1" s="1"/>
  <c r="I130" i="1"/>
  <c r="K86" i="1" s="1"/>
  <c r="I73" i="1"/>
  <c r="L26" i="1"/>
  <c r="N168" i="1" l="1"/>
  <c r="L130" i="1"/>
  <c r="I131" i="1"/>
  <c r="H57" i="1"/>
  <c r="G94" i="1"/>
  <c r="P190" i="1"/>
  <c r="P155" i="1"/>
  <c r="L131" i="1" l="1"/>
  <c r="K87" i="1"/>
  <c r="K84" i="1"/>
  <c r="K82" i="1" s="1"/>
  <c r="N94" i="1"/>
  <c r="L24" i="1"/>
  <c r="L46" i="1"/>
  <c r="P116" i="1"/>
  <c r="I90" i="1" l="1"/>
  <c r="Q1" i="1"/>
  <c r="K46" i="1" l="1"/>
  <c r="E67" i="1"/>
</calcChain>
</file>

<file path=xl/sharedStrings.xml><?xml version="1.0" encoding="utf-8"?>
<sst xmlns="http://schemas.openxmlformats.org/spreadsheetml/2006/main" count="259" uniqueCount="138">
  <si>
    <t>Master</t>
  </si>
  <si>
    <t>Institution</t>
  </si>
  <si>
    <t>Total</t>
  </si>
  <si>
    <t>Datum :</t>
  </si>
  <si>
    <t>Name</t>
  </si>
  <si>
    <t>Vorname</t>
  </si>
  <si>
    <t>Ich bin Mitglied der SGRP</t>
  </si>
  <si>
    <t>wenn ja, seit</t>
  </si>
  <si>
    <t>*Beachten sie bitte, dass jegliche praktische Erfahrung, Weiterbildung und im Formular erwähnte Supervision nach diesem Datum erfolgt sein müssen</t>
  </si>
  <si>
    <t>Anfangs-datum</t>
  </si>
  <si>
    <t>geleistete Monate</t>
  </si>
  <si>
    <t>anrechen-bare Monate</t>
  </si>
  <si>
    <t>Beleg Nr.</t>
  </si>
  <si>
    <t>*Wenn die gleiche Aktivität mit unterschiedlichen Beschäftigungsgraden durchgeführt wurde, füllen Sie bitte mehrere Zeilen aus.</t>
  </si>
  <si>
    <t>Enddatum</t>
  </si>
  <si>
    <t>Ja</t>
  </si>
  <si>
    <t>Nein</t>
  </si>
  <si>
    <t>Lizentiat</t>
  </si>
  <si>
    <t>Äquivalenter Titel</t>
  </si>
  <si>
    <t>Vorgesetzter als SupervisorIn</t>
  </si>
  <si>
    <t>WB-verantwortliche:r SupervisorIn</t>
  </si>
  <si>
    <t>RechtspsychologIn</t>
  </si>
  <si>
    <t>Psychologe:in (mit Erfahrung im Rechsps. Bereich)</t>
  </si>
  <si>
    <t>Forensische:r Psychiater:in</t>
  </si>
  <si>
    <t>Mediation</t>
  </si>
  <si>
    <t>Notfallpsychologie</t>
  </si>
  <si>
    <t>Militärpsychologie</t>
  </si>
  <si>
    <t>Psychologie im Polizeibereich</t>
  </si>
  <si>
    <t>Opferpsychologie</t>
  </si>
  <si>
    <t>Forschung und Lehre</t>
  </si>
  <si>
    <t>Rechtspsychologie im Bereich Kinder und Jugend</t>
  </si>
  <si>
    <t>Persönliche Forschungsarbeiten</t>
  </si>
  <si>
    <t>PsychologIn</t>
  </si>
  <si>
    <t>Rechtspsychologie</t>
  </si>
  <si>
    <t>anderer psychologischer Bereich</t>
  </si>
  <si>
    <t>Abschlussdatum des Universitätsstudiums Psychologie*</t>
  </si>
  <si>
    <t>Titel des Abschlusses</t>
  </si>
  <si>
    <t>Genaue Bezeichnung des erlangten Titels, falls äquivalent</t>
  </si>
  <si>
    <t>Ich bin Mitglied der SGFP</t>
  </si>
  <si>
    <t>Antrag zur Erlangung des Zertifikats Forensische Psychologie</t>
  </si>
  <si>
    <t>2. Klinische Praxis</t>
  </si>
  <si>
    <t>1. Ausbildung / SGRP- und SGFP-Mitglied</t>
  </si>
  <si>
    <t>wenn ja, vom BAG anerkannt</t>
  </si>
  <si>
    <t>Eidgenössisch anerkannter Abschluss Psychotherapie</t>
  </si>
  <si>
    <t>Beschäftigungsgrad
(in %)*</t>
  </si>
  <si>
    <t>Bemerkungen</t>
  </si>
  <si>
    <t>Titel der Weiterbildung</t>
  </si>
  <si>
    <t>Dokumentierte Credits</t>
  </si>
  <si>
    <t>Veranstalter</t>
  </si>
  <si>
    <t>Gutachten</t>
  </si>
  <si>
    <t>Abschlussdatum</t>
  </si>
  <si>
    <t>Auf der Liste der SGFP-anerkannten WB</t>
  </si>
  <si>
    <t>Titel</t>
  </si>
  <si>
    <t>Formular, Version 01.01.2026</t>
  </si>
  <si>
    <t>Titel des postgradualen Curriculums</t>
  </si>
  <si>
    <t>Der Abschluss eines vollständigen Curriculums aus dem Bereich der Begutachtung im Strafrecht (z.B. MSc. Psychologie mit Schwerpunkt Forensische Psychologie; CAS Psychiatrisch-Psychologischer Begutachtung im Strafrecht, Fachtitel Rechtspsychologie SGRP) wird vollständig anerkannt. Mit einem entsprechenden Abschluss sind alle notwendigen Weiterbildungs-Credits erfüllt.</t>
  </si>
  <si>
    <t>4. Theoretische Weiterbildung</t>
  </si>
  <si>
    <t>4.1. Curricula</t>
  </si>
  <si>
    <t>4.2. Modulare Weiterbildungsveranstaltungen</t>
  </si>
  <si>
    <t>3. Wissenschaftliche Arbeit mit Bezug zur forensischen Psychologie</t>
  </si>
  <si>
    <t>Titel der wissenschaftlichen Arbeit</t>
  </si>
  <si>
    <t>Produkt der wissenschaftlichen Arbeit</t>
  </si>
  <si>
    <t>Abschluss-datum</t>
  </si>
  <si>
    <t>Abschluss im Ausland</t>
  </si>
  <si>
    <t>mind. 12 Monate 
(100% BG)</t>
  </si>
  <si>
    <t>max. 12 Monate 
(100% BG)</t>
  </si>
  <si>
    <t>End-
datum</t>
  </si>
  <si>
    <t>24 Monate 
(100% BG)</t>
  </si>
  <si>
    <t>Dokumentierte klinische Praxis gesamt in Monaten</t>
  </si>
  <si>
    <t>Dokumentierte klinische Praxis A-Klinik oder äquivalent in Monaten</t>
  </si>
  <si>
    <t>Dokumentierte klinische Praxis weitere WB-Stätten in Monaten</t>
  </si>
  <si>
    <t>Anerkennung</t>
  </si>
  <si>
    <t>Titel der Klinik / WB-Stätte</t>
  </si>
  <si>
    <t>Anzahl dokumentierter weiterer Gutachten</t>
  </si>
  <si>
    <t>Anzahl Credits</t>
  </si>
  <si>
    <t>ECTS</t>
  </si>
  <si>
    <t>Anzahl dokumentierter umfassender Gutachten</t>
  </si>
  <si>
    <t>Umfassendes Gutachten</t>
  </si>
  <si>
    <t>Erforderte Credits</t>
  </si>
  <si>
    <t>Gesamtumfang erforderter klinischer Praxis</t>
  </si>
  <si>
    <t>Erforderte Praxis A-Klinik SIWF oder WB-Stätte mit Zentrumsfunktion für forensische Psychiatrie oder forensische Psychologie</t>
  </si>
  <si>
    <t>Erforderte Praxis weitere vom SIWF anerkannte Weiterbildungsstätte(n)</t>
  </si>
  <si>
    <t>mind. 15</t>
  </si>
  <si>
    <t>Anzahl dokumentierter Gutachten gesamt</t>
  </si>
  <si>
    <t>Anzahl dokumentierter Credits in propädeutischen Grundlagen</t>
  </si>
  <si>
    <t>Anzahl erforderter Credits in von der SGFP anerkannten Fortbildungen (Kongresse etc.)</t>
  </si>
  <si>
    <t>Anzahl dokumentierter Credits gesamt</t>
  </si>
  <si>
    <t>Erforderte Credits gesamt</t>
  </si>
  <si>
    <t>Anzahl dokumentierter Credits in von der SGFP anerkannten Fortbildungen (Kongresse etc.)</t>
  </si>
  <si>
    <t>Lernziel***</t>
  </si>
  <si>
    <t>Antragsstellende Person</t>
  </si>
  <si>
    <t>Publikation als Erst- oder Letztautor:in</t>
  </si>
  <si>
    <t>*** Die WBs sind einem Inhalt des Lernzielkatalogs (siehe Curriculum) zuzuordnen.</t>
  </si>
  <si>
    <t>Name des/der Supervisors/in bzw. der des/der hauptverantwortlichen Gutachter/in</t>
  </si>
  <si>
    <t>Klientenkürzel</t>
  </si>
  <si>
    <t>Geburtsjahrgang</t>
  </si>
  <si>
    <t>Dokumentierte Credits gesamt</t>
  </si>
  <si>
    <t>Erforderte Credits Seminare</t>
  </si>
  <si>
    <t>Erforderte Credits Workshops</t>
  </si>
  <si>
    <t>Dokumentierte Credits Seminare</t>
  </si>
  <si>
    <t>Dokumentierte Credits Workshops</t>
  </si>
  <si>
    <t>Anzahl erforderter Credits in fachspezifischem Unterricht vertiefter Kenntnisse (mind. 20 Credits Seminare und mind. 20 Credits Workshops)</t>
  </si>
  <si>
    <t>Sie können die erforderte theoretische Weiterbildung einerseits über den Abschluss eines vollständigen Curriculums (siehe 4.1) oder über modulare Anerkennung verschiedener Weiterbildungsveranstaltungen (siehe 4.2.) erreichen.</t>
  </si>
  <si>
    <t>Zusammenfassend aus 4.1. und 4.2. zeigt sich:</t>
  </si>
  <si>
    <t>Kenntnisbereich**</t>
  </si>
  <si>
    <t>** Die WBs sind einem der 3 Kenntnisbereiche des Lernzielkatalogs (siehe Curriculum) zuzuordnen.</t>
  </si>
  <si>
    <t>Weiterbildungen in allen 3 Kenntnisbereichen belegt</t>
  </si>
  <si>
    <t>Anzahl erforderter Kenntnisbereiche pro Weiterbildungskategorie</t>
  </si>
  <si>
    <t>4.2.1. Weiterbildungskategorie: Propädeutische Grundlagen</t>
  </si>
  <si>
    <t>gesamt</t>
  </si>
  <si>
    <t>Seminare</t>
  </si>
  <si>
    <t>Workshops</t>
  </si>
  <si>
    <t>Gesamtanzahl dokumentierter Credits in fachspezifischem Unterricht vertiefter Kenntnisse</t>
  </si>
  <si>
    <t>Anzahl dokumentierter Credits für Seminare</t>
  </si>
  <si>
    <t>Anzahl dokumentierter Credits für Workshops</t>
  </si>
  <si>
    <t>Vortrag an einem wissenschaftl. Kongress als Erstautor:in</t>
  </si>
  <si>
    <t>60*</t>
  </si>
  <si>
    <t>Dissertation</t>
  </si>
  <si>
    <t xml:space="preserve">4.2.2 Weiterbildungskategorie: Fachspezifischer Unterricht zum Erwerb vertiefter Kenntnisse </t>
  </si>
  <si>
    <t>4.2.3.Weiterbildungskategorie: Von der SGFP anerkannte Fortbildungsveranstaltungen wie Kongresse, Seminare und Workshops</t>
  </si>
  <si>
    <t>5.1. Supervidierte Gutachten Variante 1</t>
  </si>
  <si>
    <t>Anzahl erforderter umfassender aussagepsychologischer Gutachten</t>
  </si>
  <si>
    <t xml:space="preserve">Anzahl erforderter aussagepsychologischer Stellungnahmen   </t>
  </si>
  <si>
    <t>mind. 10</t>
  </si>
  <si>
    <t xml:space="preserve">Anzahl erforderter aussagepsychologischer Gutachten Variante 1 </t>
  </si>
  <si>
    <t>5.2. Supervidierte Gutachten Variante 2</t>
  </si>
  <si>
    <t>Anzahl erforderter Gutachten aus anderen Vertiefungen
(Straf- und/oder Zivilrecht)</t>
  </si>
  <si>
    <t>Vertiefung aussagepsychologische Begutachtung SGFP</t>
  </si>
  <si>
    <t>Anzahl erforderter Gutachten Variante 2</t>
  </si>
  <si>
    <t>mind. 5</t>
  </si>
  <si>
    <t>5. Supervidierte Gutachtentätigkeit - Variante 1 oder 2</t>
  </si>
  <si>
    <t>Anzahl erforderter Credits in propädeutischen Grundlagen</t>
  </si>
  <si>
    <t>WBs in allen 3 Kenntnisbereichen pro Weiterbildungskategorie</t>
  </si>
  <si>
    <t>Spezifische Kenntnisse</t>
  </si>
  <si>
    <t>min. 24</t>
  </si>
  <si>
    <t>mind. 24</t>
  </si>
  <si>
    <t>Art der WB (Kongressteilnahme, Workshop, Seminare etc.)</t>
  </si>
  <si>
    <r>
      <t xml:space="preserve">1. Die Antragsstellenden müssen mindestens 30 supervidierte Gutachten nachweisen können. Die Antragsstellenden müssen sich dabei an allen Teilschritten der Begutachtung (Aktenauswertung, Untersuchung, Beurteilung, Verfassung des Gutachtens) beteiligt und das Gutachten mitunterzeichnet haben. 
2. Mindestens 15 Gutachten beinhalten die vollständige Beantwortung des gesamten Fragenkatalogs Bei mindestens 15 Gutachten muss es sich um Gutachten	handeln,	die	den	üblichen	Fragenkatalog vollständig beantworten (psychische Störung, Rückfallrisiko, Schuldfähigkeit, Massnahmenindikation). 
3. Die Supervision der Gutachten muss von einer/einem durch die SGFP anerkannten Supervisorin/Supervisor erfolgt sein.
4. Die Gutachtentätigkeit muss entweder von der/dem Supervisor:in bestätigt werden inkl. der Bestätigung der Beteiligung an allen Teilschritten der Begutachtung oder die anstragsstellende Person reicht die Gutachten ein und bestätigt darin die Beteiligung an allen Teilschritten.
</t>
    </r>
    <r>
      <rPr>
        <i/>
        <sz val="12"/>
        <color rgb="FFFF0000"/>
        <rFont val="Verdana"/>
        <family val="2"/>
      </rPr>
      <t>5. Unabhängig davon müssen mind. 5 Gutachten anonymisiert eingereicht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</si>
</sst>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2" x14ac:knownFonts="1">
    <font>
      <sz val="11"/>
      <color theme="1"/>
      <name val="Calibri"/>
      <family val="2"/>
      <scheme val="minor"/>
    </font>
    <font>
      <b/>
      <sz val="12"/>
      <color theme="1"/>
      <name val="Verdana"/>
      <family val="2"/>
    </font>
    <font>
      <sz val="11"/>
      <color theme="1"/>
      <name val="Verdana"/>
      <family val="2"/>
    </font>
    <font>
      <sz val="11"/>
      <color rgb="FF002060"/>
      <name val="Verdana"/>
      <family val="2"/>
    </font>
    <font>
      <sz val="12"/>
      <color theme="1"/>
      <name val="Verdana"/>
      <family val="2"/>
    </font>
    <font>
      <sz val="12"/>
      <color theme="4" tint="-0.499984740745262"/>
      <name val="Verdana"/>
      <family val="2"/>
    </font>
    <font>
      <i/>
      <sz val="12"/>
      <color theme="4" tint="-0.499984740745262"/>
      <name val="Verdana"/>
      <family val="2"/>
    </font>
    <font>
      <u/>
      <sz val="12"/>
      <color theme="1"/>
      <name val="Verdana"/>
      <family val="2"/>
    </font>
    <font>
      <sz val="10"/>
      <color theme="1"/>
      <name val="Verdana"/>
      <family val="2"/>
    </font>
    <font>
      <b/>
      <sz val="10"/>
      <color theme="4" tint="-0.499984740745262"/>
      <name val="Verdana"/>
      <family val="2"/>
    </font>
    <font>
      <b/>
      <sz val="20"/>
      <color theme="1"/>
      <name val="Verdana"/>
      <family val="2"/>
    </font>
    <font>
      <b/>
      <sz val="11"/>
      <color theme="4" tint="-0.499984740745262"/>
      <name val="Verdana"/>
      <family val="2"/>
    </font>
    <font>
      <b/>
      <sz val="11"/>
      <color theme="1"/>
      <name val="Verdana"/>
      <family val="2"/>
    </font>
    <font>
      <sz val="11"/>
      <color theme="4" tint="-0.499984740745262"/>
      <name val="Verdana"/>
      <family val="2"/>
    </font>
    <font>
      <i/>
      <sz val="12"/>
      <color theme="1"/>
      <name val="Verdana"/>
      <family val="2"/>
    </font>
    <font>
      <i/>
      <sz val="11"/>
      <color theme="1"/>
      <name val="Verdana"/>
      <family val="2"/>
    </font>
    <font>
      <b/>
      <sz val="32"/>
      <color rgb="FF3366FF"/>
      <name val="Verdana"/>
      <family val="2"/>
    </font>
    <font>
      <sz val="22"/>
      <color rgb="FF3366FF"/>
      <name val="Verdana"/>
      <family val="2"/>
    </font>
    <font>
      <sz val="12"/>
      <color rgb="FF3366FF"/>
      <name val="Verdana"/>
      <family val="2"/>
    </font>
    <font>
      <b/>
      <sz val="16"/>
      <color theme="1"/>
      <name val="Verdana"/>
      <family val="2"/>
    </font>
    <font>
      <i/>
      <sz val="11"/>
      <color theme="4" tint="-0.499984740745262"/>
      <name val="Verdana"/>
      <family val="2"/>
    </font>
    <font>
      <i/>
      <sz val="11"/>
      <color theme="1"/>
      <name val="Calibri"/>
      <family val="2"/>
      <scheme val="minor"/>
    </font>
    <font>
      <b/>
      <u/>
      <sz val="16"/>
      <color theme="1"/>
      <name val="Verdana"/>
      <family val="2"/>
    </font>
    <font>
      <b/>
      <sz val="16"/>
      <color theme="1"/>
      <name val="Calibri"/>
      <family val="2"/>
      <scheme val="minor"/>
    </font>
    <font>
      <i/>
      <sz val="12"/>
      <color rgb="FFFF0000"/>
      <name val="Verdana"/>
      <family val="2"/>
    </font>
    <font>
      <sz val="14"/>
      <color theme="1"/>
      <name val="Verdana"/>
      <family val="2"/>
    </font>
    <font>
      <i/>
      <sz val="14"/>
      <color theme="4" tint="-0.499984740745262"/>
      <name val="Verdana"/>
      <family val="2"/>
    </font>
    <font>
      <b/>
      <u/>
      <sz val="14"/>
      <color theme="1"/>
      <name val="Verdana"/>
      <family val="2"/>
    </font>
    <font>
      <b/>
      <sz val="14"/>
      <color theme="1"/>
      <name val="Verdana"/>
      <family val="2"/>
    </font>
    <font>
      <b/>
      <sz val="11"/>
      <color rgb="FF9F0006"/>
      <name val="Verdana"/>
      <family val="2"/>
    </font>
    <font>
      <b/>
      <sz val="11"/>
      <color rgb="FF9F0006"/>
      <name val="Calibri"/>
      <family val="2"/>
      <scheme val="minor"/>
    </font>
    <font>
      <b/>
      <sz val="10"/>
      <color theme="1"/>
      <name val="Verdana"/>
      <family val="2"/>
    </font>
    <font>
      <b/>
      <sz val="11"/>
      <color theme="1"/>
      <name val="Calibri"/>
      <family val="2"/>
      <scheme val="minor"/>
    </font>
    <font>
      <b/>
      <sz val="11"/>
      <name val="Verdana"/>
      <family val="2"/>
    </font>
    <font>
      <b/>
      <sz val="11"/>
      <name val="Calibri"/>
      <family val="2"/>
      <scheme val="minor"/>
    </font>
    <font>
      <sz val="9"/>
      <color theme="4" tint="-0.499984740745262"/>
      <name val="Verdana"/>
      <family val="2"/>
    </font>
    <font>
      <sz val="9"/>
      <color theme="1"/>
      <name val="Calibri"/>
      <family val="2"/>
      <scheme val="minor"/>
    </font>
    <font>
      <sz val="9"/>
      <color theme="1"/>
      <name val="Verdana"/>
      <family val="2"/>
    </font>
    <font>
      <b/>
      <sz val="9"/>
      <color theme="1"/>
      <name val="Verdana"/>
      <family val="2"/>
    </font>
    <font>
      <i/>
      <sz val="9"/>
      <color theme="4" tint="-0.499984740745262"/>
      <name val="Verdana"/>
      <family val="2"/>
    </font>
    <font>
      <b/>
      <sz val="11"/>
      <color theme="1"/>
      <name val="Verdana"/>
      <family val="2"/>
    </font>
    <font>
      <sz val="8"/>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C7CE"/>
        <bgColor indexed="64"/>
      </patternFill>
    </fill>
    <fill>
      <patternFill patternType="solid">
        <fgColor theme="8"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1">
    <xf numFmtId="0" fontId="0" fillId="0" borderId="0"/>
  </cellStyleXfs>
  <cellXfs count="385">
    <xf numFmtId="0" fontId="0" fillId="0" borderId="0" xfId="0"/>
    <xf numFmtId="0" fontId="1" fillId="4" borderId="0" xfId="0" applyFont="1" applyFill="1" applyAlignment="1">
      <alignment horizontal="right" vertical="center"/>
    </xf>
    <xf numFmtId="14" fontId="4" fillId="4" borderId="0" xfId="0" applyNumberFormat="1" applyFont="1" applyFill="1" applyAlignment="1">
      <alignment horizontal="center" vertical="center"/>
    </xf>
    <xf numFmtId="0" fontId="8" fillId="4" borderId="0" xfId="0" applyFont="1" applyFill="1"/>
    <xf numFmtId="0" fontId="8" fillId="0" borderId="0" xfId="0" applyFont="1"/>
    <xf numFmtId="0" fontId="8" fillId="4" borderId="0" xfId="0" applyFont="1" applyFill="1" applyAlignment="1">
      <alignment vertical="center"/>
    </xf>
    <xf numFmtId="0" fontId="8" fillId="0" borderId="0" xfId="0" applyFont="1" applyAlignment="1">
      <alignment vertical="center"/>
    </xf>
    <xf numFmtId="14" fontId="8" fillId="0" borderId="10" xfId="0" applyNumberFormat="1" applyFont="1" applyBorder="1" applyAlignment="1" applyProtection="1">
      <alignment horizontal="center" vertical="center"/>
      <protection locked="0"/>
    </xf>
    <xf numFmtId="14" fontId="8" fillId="0" borderId="1" xfId="0" applyNumberFormat="1" applyFont="1" applyBorder="1" applyAlignment="1" applyProtection="1">
      <alignment horizontal="center" vertical="center"/>
      <protection locked="0"/>
    </xf>
    <xf numFmtId="14" fontId="8" fillId="0" borderId="15" xfId="0" applyNumberFormat="1" applyFont="1" applyBorder="1" applyAlignment="1" applyProtection="1">
      <alignment horizontal="center" vertical="center"/>
      <protection locked="0"/>
    </xf>
    <xf numFmtId="0" fontId="7" fillId="4" borderId="0" xfId="0" applyFont="1" applyFill="1" applyAlignment="1">
      <alignment horizontal="left" vertical="center"/>
    </xf>
    <xf numFmtId="2" fontId="12" fillId="0" borderId="7" xfId="0" applyNumberFormat="1" applyFont="1" applyBorder="1" applyAlignment="1">
      <alignment horizontal="center" vertical="center"/>
    </xf>
    <xf numFmtId="0" fontId="13" fillId="3" borderId="4" xfId="0" applyFont="1" applyFill="1" applyBorder="1" applyAlignment="1">
      <alignment vertical="center"/>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 fillId="4" borderId="0" xfId="0" applyFont="1" applyFill="1" applyAlignment="1">
      <alignment horizontal="right"/>
    </xf>
    <xf numFmtId="14" fontId="4" fillId="4" borderId="0" xfId="0" applyNumberFormat="1" applyFont="1" applyFill="1" applyAlignment="1">
      <alignment horizontal="center"/>
    </xf>
    <xf numFmtId="0" fontId="2" fillId="0" borderId="1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15" fillId="0" borderId="24" xfId="0" applyFont="1" applyBorder="1" applyAlignment="1">
      <alignment horizontal="center" vertical="center" wrapText="1"/>
    </xf>
    <xf numFmtId="0" fontId="10" fillId="4" borderId="0" xfId="0" applyFont="1" applyFill="1" applyAlignment="1">
      <alignment horizontal="left" vertical="center"/>
    </xf>
    <xf numFmtId="0" fontId="12" fillId="0" borderId="46" xfId="0" applyFont="1" applyBorder="1" applyAlignment="1">
      <alignment horizontal="center" vertical="center"/>
    </xf>
    <xf numFmtId="0" fontId="6" fillId="4" borderId="0" xfId="0" applyFont="1" applyFill="1" applyAlignment="1">
      <alignment horizontal="left" vertical="center" wrapText="1"/>
    </xf>
    <xf numFmtId="0" fontId="13" fillId="0" borderId="0" xfId="0" applyFont="1" applyAlignment="1">
      <alignment horizontal="left" vertical="center"/>
    </xf>
    <xf numFmtId="0" fontId="14" fillId="4" borderId="0" xfId="0" applyFont="1" applyFill="1" applyAlignment="1">
      <alignment horizontal="left" vertical="center" wrapText="1"/>
    </xf>
    <xf numFmtId="0" fontId="2" fillId="0" borderId="0" xfId="0" applyFont="1" applyAlignment="1" applyProtection="1">
      <alignment horizontal="center" vertical="center"/>
      <protection locked="0"/>
    </xf>
    <xf numFmtId="0" fontId="9" fillId="0" borderId="0" xfId="0" applyFont="1" applyAlignment="1">
      <alignment horizontal="center" vertical="center" wrapText="1"/>
    </xf>
    <xf numFmtId="0" fontId="8" fillId="0" borderId="0" xfId="0" applyFont="1" applyAlignment="1" applyProtection="1">
      <alignment horizontal="left" vertical="top"/>
      <protection locked="0"/>
    </xf>
    <xf numFmtId="0" fontId="2" fillId="4" borderId="0" xfId="0" applyFont="1" applyFill="1"/>
    <xf numFmtId="0" fontId="2" fillId="0" borderId="0" xfId="0" applyFont="1"/>
    <xf numFmtId="0" fontId="0" fillId="0" borderId="0" xfId="0" applyAlignment="1">
      <alignment horizontal="left" vertical="center" wrapText="1"/>
    </xf>
    <xf numFmtId="0" fontId="12" fillId="0" borderId="37" xfId="0" applyFont="1" applyBorder="1" applyAlignment="1">
      <alignment horizontal="center" vertical="center"/>
    </xf>
    <xf numFmtId="0" fontId="14" fillId="4" borderId="0" xfId="0" applyFont="1" applyFill="1"/>
    <xf numFmtId="0" fontId="0" fillId="0" borderId="0" xfId="0" applyAlignment="1">
      <alignment horizontal="center" vertical="center"/>
    </xf>
    <xf numFmtId="14" fontId="8" fillId="0" borderId="0" xfId="0" applyNumberFormat="1" applyFont="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13" fillId="2" borderId="9" xfId="0" applyFont="1" applyFill="1" applyBorder="1" applyAlignment="1">
      <alignment vertical="center"/>
    </xf>
    <xf numFmtId="0" fontId="13" fillId="2" borderId="10" xfId="0" applyFont="1" applyFill="1" applyBorder="1" applyAlignment="1">
      <alignment vertical="center"/>
    </xf>
    <xf numFmtId="0" fontId="13" fillId="2" borderId="12" xfId="0" applyFont="1" applyFill="1" applyBorder="1" applyAlignment="1">
      <alignment vertical="center"/>
    </xf>
    <xf numFmtId="0" fontId="13" fillId="2" borderId="1" xfId="0" applyFont="1" applyFill="1" applyBorder="1" applyAlignment="1">
      <alignment vertical="center"/>
    </xf>
    <xf numFmtId="0" fontId="13" fillId="2" borderId="15" xfId="0" applyFont="1" applyFill="1" applyBorder="1" applyAlignment="1">
      <alignment vertical="center"/>
    </xf>
    <xf numFmtId="0" fontId="13" fillId="2" borderId="5" xfId="0" applyFont="1" applyFill="1" applyBorder="1" applyAlignment="1">
      <alignment vertical="center"/>
    </xf>
    <xf numFmtId="0" fontId="3" fillId="2" borderId="10" xfId="0" applyFont="1" applyFill="1" applyBorder="1" applyAlignment="1">
      <alignment vertical="center"/>
    </xf>
    <xf numFmtId="0" fontId="3" fillId="2" borderId="15" xfId="0" applyFont="1" applyFill="1" applyBorder="1" applyAlignment="1">
      <alignment vertical="center"/>
    </xf>
    <xf numFmtId="0" fontId="3" fillId="2" borderId="5" xfId="0" applyFont="1" applyFill="1" applyBorder="1" applyAlignment="1">
      <alignment vertical="center"/>
    </xf>
    <xf numFmtId="0" fontId="2" fillId="3" borderId="11" xfId="0" applyFont="1" applyFill="1" applyBorder="1" applyAlignment="1" applyProtection="1">
      <alignment vertical="center"/>
      <protection locked="0"/>
    </xf>
    <xf numFmtId="0" fontId="13" fillId="0" borderId="31" xfId="0" applyFont="1" applyBorder="1" applyAlignment="1">
      <alignment vertical="center"/>
    </xf>
    <xf numFmtId="0" fontId="13" fillId="0" borderId="45" xfId="0" applyFont="1" applyBorder="1" applyAlignment="1">
      <alignment vertical="center"/>
    </xf>
    <xf numFmtId="0" fontId="1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 fillId="4" borderId="0" xfId="0" applyFont="1" applyFill="1"/>
    <xf numFmtId="0" fontId="23" fillId="0" borderId="0" xfId="0" applyFont="1"/>
    <xf numFmtId="0" fontId="6" fillId="0" borderId="0" xfId="0" applyFont="1" applyAlignment="1">
      <alignment horizontal="left" vertical="center" wrapText="1"/>
    </xf>
    <xf numFmtId="0" fontId="25" fillId="4" borderId="0" xfId="0" applyFont="1" applyFill="1"/>
    <xf numFmtId="0" fontId="26" fillId="4" borderId="0" xfId="0" applyFont="1" applyFill="1" applyAlignment="1">
      <alignment horizontal="left" vertical="center" wrapText="1"/>
    </xf>
    <xf numFmtId="0" fontId="28" fillId="4" borderId="0" xfId="0" applyFont="1" applyFill="1" applyAlignment="1">
      <alignment horizontal="left" vertical="center"/>
    </xf>
    <xf numFmtId="0" fontId="15" fillId="0" borderId="0" xfId="0" applyFont="1" applyAlignment="1">
      <alignment horizontal="center" vertical="center" wrapText="1"/>
    </xf>
    <xf numFmtId="0" fontId="8" fillId="4" borderId="0" xfId="0" applyFont="1" applyFill="1" applyAlignment="1">
      <alignment horizontal="left"/>
    </xf>
    <xf numFmtId="0" fontId="35" fillId="3" borderId="28" xfId="0" applyFont="1" applyFill="1" applyBorder="1" applyAlignment="1">
      <alignment horizontal="left" vertical="center" wrapText="1"/>
    </xf>
    <xf numFmtId="0" fontId="35" fillId="3" borderId="17" xfId="0" applyFont="1" applyFill="1" applyBorder="1" applyAlignment="1">
      <alignment horizontal="left" vertical="center" wrapText="1"/>
    </xf>
    <xf numFmtId="0" fontId="35" fillId="3" borderId="39" xfId="0" applyFont="1" applyFill="1" applyBorder="1" applyAlignment="1">
      <alignment horizontal="left" vertical="center" wrapText="1"/>
    </xf>
    <xf numFmtId="9" fontId="37" fillId="0" borderId="20" xfId="0" applyNumberFormat="1" applyFont="1" applyBorder="1" applyAlignment="1" applyProtection="1">
      <alignment horizontal="center" vertical="center"/>
      <protection locked="0"/>
    </xf>
    <xf numFmtId="164" fontId="37" fillId="0" borderId="20" xfId="0" applyNumberFormat="1" applyFont="1" applyBorder="1" applyAlignment="1" applyProtection="1">
      <alignment horizontal="center" vertical="center"/>
      <protection locked="0"/>
    </xf>
    <xf numFmtId="0" fontId="37" fillId="0" borderId="20" xfId="0" applyFont="1" applyBorder="1" applyAlignment="1">
      <alignment horizontal="center" vertical="center"/>
    </xf>
    <xf numFmtId="0" fontId="37" fillId="6" borderId="20" xfId="0" applyFont="1" applyFill="1" applyBorder="1" applyAlignment="1">
      <alignment horizontal="center" vertical="center"/>
    </xf>
    <xf numFmtId="0" fontId="37" fillId="3" borderId="41" xfId="0" applyFont="1" applyFill="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9" fontId="37" fillId="0" borderId="1" xfId="0" applyNumberFormat="1" applyFont="1" applyBorder="1" applyAlignment="1" applyProtection="1">
      <alignment horizontal="center" vertical="center"/>
      <protection locked="0"/>
    </xf>
    <xf numFmtId="164" fontId="37" fillId="0" borderId="1" xfId="0" applyNumberFormat="1" applyFont="1" applyBorder="1" applyAlignment="1" applyProtection="1">
      <alignment horizontal="center" vertical="center"/>
      <protection locked="0"/>
    </xf>
    <xf numFmtId="0" fontId="37" fillId="6" borderId="1" xfId="0" applyFont="1" applyFill="1" applyBorder="1" applyAlignment="1">
      <alignment horizontal="center" vertical="center"/>
    </xf>
    <xf numFmtId="0" fontId="37" fillId="3" borderId="13" xfId="0" applyFont="1" applyFill="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9" fontId="37" fillId="0" borderId="15" xfId="0" applyNumberFormat="1" applyFont="1" applyBorder="1" applyAlignment="1" applyProtection="1">
      <alignment horizontal="center" vertical="center"/>
      <protection locked="0"/>
    </xf>
    <xf numFmtId="164" fontId="37" fillId="0" borderId="15" xfId="0" applyNumberFormat="1" applyFont="1" applyBorder="1" applyAlignment="1" applyProtection="1">
      <alignment horizontal="center" vertical="center"/>
      <protection locked="0"/>
    </xf>
    <xf numFmtId="0" fontId="37" fillId="0" borderId="50" xfId="0" applyFont="1" applyBorder="1" applyAlignment="1">
      <alignment horizontal="center" vertical="center"/>
    </xf>
    <xf numFmtId="0" fontId="37" fillId="6" borderId="15" xfId="0" applyFont="1" applyFill="1" applyBorder="1" applyAlignment="1">
      <alignment horizontal="center" vertical="center"/>
    </xf>
    <xf numFmtId="0" fontId="37" fillId="3" borderId="16" xfId="0" applyFont="1" applyFill="1" applyBorder="1" applyAlignment="1" applyProtection="1">
      <alignment horizontal="center" vertical="center"/>
      <protection locked="0"/>
    </xf>
    <xf numFmtId="10" fontId="37" fillId="0" borderId="0" xfId="0" applyNumberFormat="1" applyFont="1"/>
    <xf numFmtId="0" fontId="37" fillId="0" borderId="0" xfId="0" applyFont="1"/>
    <xf numFmtId="0" fontId="38" fillId="0" borderId="8" xfId="0" applyFont="1" applyBorder="1" applyAlignment="1">
      <alignment horizontal="center" vertical="center"/>
    </xf>
    <xf numFmtId="0" fontId="38" fillId="0" borderId="3" xfId="0" applyFont="1" applyBorder="1" applyAlignment="1">
      <alignment horizontal="center" vertical="center"/>
    </xf>
    <xf numFmtId="0" fontId="37" fillId="4" borderId="0" xfId="0" applyFont="1" applyFill="1"/>
    <xf numFmtId="0" fontId="37" fillId="0" borderId="15" xfId="0" applyFont="1" applyBorder="1" applyAlignment="1" applyProtection="1">
      <alignment vertical="center"/>
      <protection locked="0"/>
    </xf>
    <xf numFmtId="0" fontId="37" fillId="3" borderId="16" xfId="0" applyFont="1" applyFill="1" applyBorder="1" applyAlignment="1" applyProtection="1">
      <alignment vertical="center"/>
      <protection locked="0"/>
    </xf>
    <xf numFmtId="0" fontId="37" fillId="0" borderId="5" xfId="0" applyFont="1" applyBorder="1" applyAlignment="1" applyProtection="1">
      <alignment vertical="center"/>
      <protection locked="0"/>
    </xf>
    <xf numFmtId="0" fontId="37" fillId="3" borderId="6" xfId="0" applyFont="1" applyFill="1" applyBorder="1" applyAlignment="1" applyProtection="1">
      <alignment vertical="center"/>
      <protection locked="0"/>
    </xf>
    <xf numFmtId="0" fontId="37" fillId="0" borderId="10" xfId="0" applyFont="1" applyBorder="1" applyAlignment="1" applyProtection="1">
      <alignment vertical="center"/>
      <protection locked="0"/>
    </xf>
    <xf numFmtId="0" fontId="37" fillId="6" borderId="23" xfId="0" applyFont="1" applyFill="1" applyBorder="1"/>
    <xf numFmtId="0" fontId="37" fillId="6" borderId="2" xfId="0" applyFont="1" applyFill="1" applyBorder="1"/>
    <xf numFmtId="0" fontId="37" fillId="6" borderId="27" xfId="0" applyFont="1" applyFill="1" applyBorder="1"/>
    <xf numFmtId="0" fontId="35" fillId="3" borderId="11" xfId="0" applyFont="1" applyFill="1" applyBorder="1" applyAlignment="1">
      <alignment horizontal="left" vertical="center" wrapText="1"/>
    </xf>
    <xf numFmtId="0" fontId="35" fillId="3" borderId="13" xfId="0" applyFont="1" applyFill="1" applyBorder="1" applyAlignment="1">
      <alignment horizontal="left" vertical="center" wrapText="1"/>
    </xf>
    <xf numFmtId="0" fontId="35" fillId="3" borderId="16" xfId="0" applyFont="1" applyFill="1" applyBorder="1" applyAlignment="1">
      <alignment horizontal="left" vertical="center" wrapText="1"/>
    </xf>
    <xf numFmtId="14" fontId="37" fillId="0" borderId="1" xfId="0" applyNumberFormat="1" applyFont="1" applyBorder="1" applyAlignment="1" applyProtection="1">
      <alignment horizontal="center" vertical="center"/>
      <protection locked="0"/>
    </xf>
    <xf numFmtId="0" fontId="37" fillId="6" borderId="1" xfId="0" applyFont="1" applyFill="1" applyBorder="1" applyAlignment="1" applyProtection="1">
      <alignment horizontal="center" vertical="center"/>
      <protection locked="0"/>
    </xf>
    <xf numFmtId="14" fontId="37" fillId="0" borderId="15" xfId="0" applyNumberFormat="1" applyFont="1" applyBorder="1" applyAlignment="1" applyProtection="1">
      <alignment horizontal="center" vertical="center"/>
      <protection locked="0"/>
    </xf>
    <xf numFmtId="0" fontId="37" fillId="6" borderId="15" xfId="0" applyFont="1" applyFill="1" applyBorder="1" applyAlignment="1" applyProtection="1">
      <alignment horizontal="center" vertical="center"/>
      <protection locked="0"/>
    </xf>
    <xf numFmtId="2" fontId="12" fillId="0" borderId="28" xfId="0" applyNumberFormat="1" applyFont="1" applyBorder="1" applyAlignment="1">
      <alignment horizontal="center" vertical="center"/>
    </xf>
    <xf numFmtId="2" fontId="12" fillId="0" borderId="13" xfId="0" applyNumberFormat="1" applyFont="1" applyBorder="1" applyAlignment="1">
      <alignment horizontal="center" vertical="center"/>
    </xf>
    <xf numFmtId="2" fontId="12" fillId="0" borderId="16" xfId="0" applyNumberFormat="1" applyFont="1" applyBorder="1" applyAlignment="1">
      <alignment horizontal="center" vertical="center"/>
    </xf>
    <xf numFmtId="0" fontId="35" fillId="4" borderId="0" xfId="0" applyFont="1" applyFill="1" applyAlignment="1">
      <alignment horizontal="left" vertical="center"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20" fillId="0" borderId="24" xfId="0" applyFont="1" applyBorder="1" applyAlignment="1">
      <alignment horizontal="left" vertical="center" wrapText="1"/>
    </xf>
    <xf numFmtId="0" fontId="21" fillId="0" borderId="24" xfId="0" applyFont="1" applyBorder="1"/>
    <xf numFmtId="0" fontId="13" fillId="0" borderId="0" xfId="0" applyFont="1" applyAlignment="1">
      <alignment vertical="center"/>
    </xf>
    <xf numFmtId="0" fontId="30" fillId="0" borderId="0" xfId="0" applyFont="1" applyAlignment="1">
      <alignment horizontal="center" vertical="center"/>
    </xf>
    <xf numFmtId="2" fontId="29" fillId="0" borderId="0" xfId="0" applyNumberFormat="1" applyFont="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1" fillId="0" borderId="21" xfId="0" applyFont="1" applyBorder="1" applyAlignment="1">
      <alignment horizontal="center" vertical="center" wrapText="1"/>
    </xf>
    <xf numFmtId="0" fontId="11" fillId="0" borderId="49" xfId="0" applyFont="1" applyBorder="1" applyAlignment="1">
      <alignment horizontal="center" vertical="center" wrapText="1"/>
    </xf>
    <xf numFmtId="0" fontId="13" fillId="0" borderId="56" xfId="0" applyFont="1" applyBorder="1" applyAlignment="1">
      <alignment horizontal="right" vertical="center" wrapText="1"/>
    </xf>
    <xf numFmtId="0" fontId="13" fillId="0" borderId="58" xfId="0" applyFont="1" applyBorder="1" applyAlignment="1">
      <alignment horizontal="right" vertical="center" wrapText="1"/>
    </xf>
    <xf numFmtId="0" fontId="13" fillId="0" borderId="60" xfId="0" applyFont="1" applyBorder="1" applyAlignment="1">
      <alignment horizontal="right" vertical="center" wrapText="1"/>
    </xf>
    <xf numFmtId="0" fontId="11" fillId="0" borderId="4" xfId="0" applyFont="1" applyBorder="1" applyAlignment="1">
      <alignment horizontal="left" vertical="center" wrapText="1"/>
    </xf>
    <xf numFmtId="0" fontId="2" fillId="0" borderId="2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7" fillId="0" borderId="12" xfId="0" applyFont="1" applyBorder="1" applyAlignment="1" applyProtection="1">
      <alignment horizontal="center" vertical="center"/>
      <protection locked="0"/>
    </xf>
    <xf numFmtId="0" fontId="11" fillId="0" borderId="30" xfId="0" applyFont="1" applyBorder="1" applyAlignment="1">
      <alignment horizontal="left" vertical="center" wrapText="1"/>
    </xf>
    <xf numFmtId="0" fontId="0" fillId="0" borderId="49" xfId="0" applyBorder="1" applyAlignment="1">
      <alignment horizontal="left" vertical="center" wrapText="1"/>
    </xf>
    <xf numFmtId="0" fontId="0" fillId="0" borderId="46" xfId="0" applyBorder="1" applyAlignment="1">
      <alignment horizontal="left" vertical="center" wrapText="1"/>
    </xf>
    <xf numFmtId="0" fontId="11" fillId="0" borderId="34" xfId="0" applyFont="1" applyBorder="1" applyAlignment="1">
      <alignment horizontal="left" vertical="center" wrapText="1"/>
    </xf>
    <xf numFmtId="0" fontId="0" fillId="0" borderId="26" xfId="0" applyBorder="1"/>
    <xf numFmtId="0" fontId="0" fillId="0" borderId="28" xfId="0" applyBorder="1"/>
    <xf numFmtId="0" fontId="0" fillId="0" borderId="35" xfId="0" applyBorder="1"/>
    <xf numFmtId="0" fontId="0" fillId="0" borderId="0" xfId="0"/>
    <xf numFmtId="0" fontId="0" fillId="0" borderId="36" xfId="0" applyBorder="1"/>
    <xf numFmtId="0" fontId="0" fillId="0" borderId="37" xfId="0" applyBorder="1"/>
    <xf numFmtId="0" fontId="0" fillId="0" borderId="38" xfId="0" applyBorder="1"/>
    <xf numFmtId="0" fontId="0" fillId="0" borderId="39" xfId="0" applyBorder="1"/>
    <xf numFmtId="0" fontId="13" fillId="0" borderId="14" xfId="0" applyFont="1" applyBorder="1" applyAlignment="1">
      <alignment vertical="center" wrapText="1"/>
    </xf>
    <xf numFmtId="0" fontId="13" fillId="0" borderId="15" xfId="0" applyFont="1" applyBorder="1" applyAlignment="1">
      <alignment vertical="center" wrapText="1"/>
    </xf>
    <xf numFmtId="0" fontId="2" fillId="0" borderId="27" xfId="0" applyFont="1" applyBorder="1" applyAlignment="1">
      <alignment horizontal="center" vertical="center" wrapText="1"/>
    </xf>
    <xf numFmtId="0" fontId="0" fillId="0" borderId="18" xfId="0" applyBorder="1" applyAlignment="1">
      <alignment horizontal="center" vertical="center" wrapText="1"/>
    </xf>
    <xf numFmtId="0" fontId="2"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8" xfId="0" applyBorder="1" applyAlignment="1">
      <alignment horizontal="center" vertical="center"/>
    </xf>
    <xf numFmtId="0" fontId="2" fillId="0" borderId="2" xfId="0" applyFont="1" applyBorder="1" applyAlignment="1" applyProtection="1">
      <alignment horizontal="center" vertical="center"/>
      <protection locked="0"/>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44" xfId="0" applyBorder="1" applyAlignment="1">
      <alignment horizontal="center" vertical="center"/>
    </xf>
    <xf numFmtId="0" fontId="2" fillId="0" borderId="27" xfId="0" applyFont="1" applyBorder="1" applyAlignment="1" applyProtection="1">
      <alignment horizontal="center" vertical="center"/>
      <protection locked="0"/>
    </xf>
    <xf numFmtId="0" fontId="0" fillId="0" borderId="47" xfId="0" applyBorder="1" applyAlignment="1">
      <alignment horizontal="center" vertical="center"/>
    </xf>
    <xf numFmtId="0" fontId="2" fillId="0" borderId="10" xfId="0" applyFont="1" applyBorder="1" applyAlignment="1" applyProtection="1">
      <alignment horizontal="center" vertical="center"/>
      <protection locked="0"/>
    </xf>
    <xf numFmtId="0" fontId="0" fillId="0" borderId="10" xfId="0" applyBorder="1" applyAlignment="1">
      <alignment horizontal="center" vertical="center"/>
    </xf>
    <xf numFmtId="0" fontId="0" fillId="0" borderId="23" xfId="0" applyBorder="1" applyAlignment="1">
      <alignment horizontal="center" vertical="center"/>
    </xf>
    <xf numFmtId="0" fontId="0" fillId="0" borderId="43" xfId="0" applyBorder="1" applyAlignment="1">
      <alignment horizontal="center" vertical="center"/>
    </xf>
    <xf numFmtId="0" fontId="2" fillId="0" borderId="23" xfId="0" applyFont="1" applyBorder="1" applyAlignment="1" applyProtection="1">
      <alignment horizontal="center" vertical="center"/>
      <protection locked="0"/>
    </xf>
    <xf numFmtId="0" fontId="0" fillId="0" borderId="45" xfId="0" applyBorder="1" applyAlignment="1">
      <alignment horizontal="center" vertical="center"/>
    </xf>
    <xf numFmtId="0" fontId="13" fillId="0" borderId="33" xfId="0" applyFont="1" applyBorder="1" applyAlignment="1">
      <alignment horizontal="left" vertical="center" wrapText="1"/>
    </xf>
    <xf numFmtId="0" fontId="0" fillId="0" borderId="44" xfId="0" applyBorder="1" applyAlignment="1">
      <alignment horizontal="left" vertical="center" wrapText="1"/>
    </xf>
    <xf numFmtId="0" fontId="31" fillId="0" borderId="27" xfId="0" applyFont="1" applyBorder="1" applyAlignment="1">
      <alignment horizontal="center" vertical="center"/>
    </xf>
    <xf numFmtId="0" fontId="32" fillId="0" borderId="18" xfId="0" applyFont="1" applyBorder="1" applyAlignment="1">
      <alignment horizontal="center" vertical="center"/>
    </xf>
    <xf numFmtId="0" fontId="11" fillId="5" borderId="8" xfId="0" applyFont="1" applyFill="1" applyBorder="1" applyAlignment="1">
      <alignment horizontal="left" vertical="center" wrapText="1"/>
    </xf>
    <xf numFmtId="0" fontId="32" fillId="0" borderId="24" xfId="0" applyFont="1" applyBorder="1" applyAlignment="1">
      <alignment horizontal="left"/>
    </xf>
    <xf numFmtId="0" fontId="32" fillId="0" borderId="7" xfId="0" applyFont="1" applyBorder="1" applyAlignment="1">
      <alignment horizontal="left"/>
    </xf>
    <xf numFmtId="0" fontId="13"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13" fillId="2" borderId="8" xfId="0" applyFont="1" applyFill="1" applyBorder="1" applyAlignment="1">
      <alignment horizontal="center" vertical="center" wrapText="1"/>
    </xf>
    <xf numFmtId="0" fontId="0" fillId="0" borderId="24" xfId="0" applyBorder="1" applyAlignment="1">
      <alignment horizontal="center" vertical="center" wrapText="1"/>
    </xf>
    <xf numFmtId="0" fontId="10" fillId="4" borderId="0" xfId="0" applyFont="1" applyFill="1" applyAlignment="1">
      <alignment horizontal="left" vertical="center"/>
    </xf>
    <xf numFmtId="0" fontId="14" fillId="4" borderId="0" xfId="0" applyFont="1" applyFill="1" applyAlignment="1">
      <alignment horizontal="left" vertical="center" wrapText="1"/>
    </xf>
    <xf numFmtId="0" fontId="0" fillId="0" borderId="0" xfId="0" applyAlignment="1">
      <alignment horizontal="left" vertical="center" wrapText="1"/>
    </xf>
    <xf numFmtId="0" fontId="22" fillId="4" borderId="0" xfId="0" applyFont="1" applyFill="1" applyAlignment="1">
      <alignment horizontal="left" vertical="center" wrapText="1"/>
    </xf>
    <xf numFmtId="0" fontId="23" fillId="0" borderId="0" xfId="0" applyFont="1"/>
    <xf numFmtId="0" fontId="13" fillId="0" borderId="23" xfId="0" applyFont="1" applyBorder="1" applyAlignment="1">
      <alignment horizontal="center" vertical="center" wrapText="1"/>
    </xf>
    <xf numFmtId="0" fontId="0" fillId="0" borderId="29" xfId="0" applyBorder="1" applyAlignment="1">
      <alignment horizontal="center" vertical="center"/>
    </xf>
    <xf numFmtId="0" fontId="13" fillId="0" borderId="31" xfId="0" applyFont="1" applyBorder="1" applyAlignment="1">
      <alignment horizontal="left" vertical="center" wrapText="1"/>
    </xf>
    <xf numFmtId="0" fontId="0" fillId="0" borderId="43" xfId="0" applyBorder="1" applyAlignment="1">
      <alignment horizontal="left" vertical="center" wrapText="1"/>
    </xf>
    <xf numFmtId="0" fontId="11" fillId="5" borderId="23" xfId="0" applyFont="1" applyFill="1" applyBorder="1" applyAlignment="1">
      <alignment horizontal="center" vertical="center"/>
    </xf>
    <xf numFmtId="0" fontId="32" fillId="0" borderId="29" xfId="0" applyFont="1" applyBorder="1" applyAlignment="1">
      <alignment horizontal="center" vertical="center"/>
    </xf>
    <xf numFmtId="0" fontId="13" fillId="0" borderId="12" xfId="0" applyFont="1" applyBorder="1" applyAlignment="1">
      <alignment vertical="center" wrapText="1"/>
    </xf>
    <xf numFmtId="0" fontId="13" fillId="0" borderId="1" xfId="0" applyFont="1" applyBorder="1" applyAlignment="1">
      <alignment vertical="center" wrapText="1"/>
    </xf>
    <xf numFmtId="0" fontId="2" fillId="0" borderId="2" xfId="0" applyFont="1" applyBorder="1" applyAlignment="1">
      <alignment horizontal="center" vertical="center" wrapText="1"/>
    </xf>
    <xf numFmtId="0" fontId="0" fillId="0" borderId="17" xfId="0" applyBorder="1" applyAlignment="1">
      <alignment horizontal="center" vertical="center" wrapText="1"/>
    </xf>
    <xf numFmtId="0" fontId="13" fillId="0" borderId="32" xfId="0" applyFont="1" applyBorder="1" applyAlignment="1">
      <alignment horizontal="left" vertical="center" wrapText="1"/>
    </xf>
    <xf numFmtId="0" fontId="0" fillId="0" borderId="48" xfId="0" applyBorder="1" applyAlignment="1">
      <alignment horizontal="left" vertical="center" wrapText="1"/>
    </xf>
    <xf numFmtId="0" fontId="31" fillId="5" borderId="2" xfId="0" applyFont="1" applyFill="1" applyBorder="1" applyAlignment="1">
      <alignment horizontal="center" vertical="center"/>
    </xf>
    <xf numFmtId="0" fontId="32" fillId="0" borderId="17" xfId="0" applyFont="1" applyBorder="1" applyAlignment="1">
      <alignment horizontal="center" vertical="center"/>
    </xf>
    <xf numFmtId="0" fontId="0" fillId="0" borderId="22" xfId="0" applyBorder="1" applyAlignment="1">
      <alignment horizontal="center" vertical="center" wrapText="1"/>
    </xf>
    <xf numFmtId="0" fontId="35" fillId="4" borderId="25" xfId="0" applyFont="1" applyFill="1" applyBorder="1" applyAlignment="1">
      <alignment horizontal="left" vertical="center" wrapText="1"/>
    </xf>
    <xf numFmtId="0" fontId="36" fillId="0" borderId="25" xfId="0" applyFont="1" applyBorder="1" applyAlignment="1">
      <alignment horizontal="left" vertical="center" wrapText="1"/>
    </xf>
    <xf numFmtId="0" fontId="35" fillId="4" borderId="23" xfId="0" applyFont="1" applyFill="1" applyBorder="1" applyAlignment="1">
      <alignment horizontal="left" vertical="center" wrapText="1"/>
    </xf>
    <xf numFmtId="0" fontId="36" fillId="0" borderId="45" xfId="0" applyFont="1" applyBorder="1" applyAlignment="1">
      <alignment horizontal="left" vertical="center" wrapText="1"/>
    </xf>
    <xf numFmtId="0" fontId="36" fillId="0" borderId="43" xfId="0" applyFont="1" applyBorder="1" applyAlignment="1">
      <alignment horizontal="left" vertical="center" wrapText="1"/>
    </xf>
    <xf numFmtId="0" fontId="35" fillId="4" borderId="32" xfId="0" applyFont="1" applyFill="1" applyBorder="1" applyAlignment="1">
      <alignment horizontal="left" vertical="center" wrapText="1"/>
    </xf>
    <xf numFmtId="0" fontId="36" fillId="0" borderId="40" xfId="0" applyFont="1" applyBorder="1" applyAlignment="1">
      <alignment horizontal="left" vertical="center" wrapText="1"/>
    </xf>
    <xf numFmtId="0" fontId="36" fillId="0" borderId="48" xfId="0" applyFont="1" applyBorder="1" applyAlignment="1">
      <alignment horizontal="left" vertical="center" wrapText="1"/>
    </xf>
    <xf numFmtId="0" fontId="35" fillId="4"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4" borderId="2" xfId="0" applyFont="1" applyFill="1" applyBorder="1"/>
    <xf numFmtId="0" fontId="36" fillId="0" borderId="40" xfId="0" applyFont="1" applyBorder="1"/>
    <xf numFmtId="0" fontId="36" fillId="0" borderId="48" xfId="0" applyFont="1" applyBorder="1"/>
    <xf numFmtId="0" fontId="35" fillId="4" borderId="15" xfId="0" applyFont="1" applyFill="1" applyBorder="1" applyAlignment="1">
      <alignment horizontal="left" vertical="center" wrapText="1"/>
    </xf>
    <xf numFmtId="0" fontId="36" fillId="0" borderId="15" xfId="0" applyFont="1" applyBorder="1" applyAlignment="1">
      <alignment horizontal="left" vertical="center" wrapText="1"/>
    </xf>
    <xf numFmtId="0" fontId="35" fillId="4" borderId="27" xfId="0" applyFont="1" applyFill="1" applyBorder="1" applyAlignment="1">
      <alignment horizontal="left" vertical="center" wrapText="1"/>
    </xf>
    <xf numFmtId="0" fontId="36" fillId="0" borderId="47" xfId="0" applyFont="1" applyBorder="1" applyAlignment="1">
      <alignment horizontal="left" vertical="center" wrapText="1"/>
    </xf>
    <xf numFmtId="0" fontId="36" fillId="0" borderId="44" xfId="0" applyFont="1" applyBorder="1" applyAlignment="1">
      <alignment horizontal="left" vertical="center" wrapText="1"/>
    </xf>
    <xf numFmtId="0" fontId="37" fillId="0" borderId="1" xfId="0" applyFont="1" applyBorder="1" applyAlignment="1" applyProtection="1">
      <alignment horizontal="center" vertical="center"/>
      <protection locked="0"/>
    </xf>
    <xf numFmtId="0" fontId="36" fillId="0" borderId="1" xfId="0" applyFont="1" applyBorder="1" applyAlignment="1">
      <alignment horizontal="center" vertical="center"/>
    </xf>
    <xf numFmtId="0" fontId="13" fillId="0" borderId="52" xfId="0" applyFont="1" applyBorder="1" applyAlignment="1">
      <alignment horizontal="left" vertical="center" wrapText="1"/>
    </xf>
    <xf numFmtId="0" fontId="0" fillId="0" borderId="54" xfId="0" applyBorder="1" applyAlignment="1">
      <alignment horizontal="left" vertical="center" wrapText="1"/>
    </xf>
    <xf numFmtId="0" fontId="0" fillId="0" borderId="35" xfId="0" applyBorder="1" applyAlignment="1">
      <alignment horizontal="left" vertical="center" wrapText="1"/>
    </xf>
    <xf numFmtId="0" fontId="0" fillId="0" borderId="53" xfId="0" applyBorder="1" applyAlignment="1">
      <alignment horizontal="left" vertical="center" wrapText="1"/>
    </xf>
    <xf numFmtId="0" fontId="0" fillId="0" borderId="55" xfId="0" applyBorder="1" applyAlignment="1">
      <alignment horizontal="left" vertical="center" wrapText="1"/>
    </xf>
    <xf numFmtId="0" fontId="2" fillId="0" borderId="58" xfId="0" applyFont="1" applyBorder="1" applyAlignment="1">
      <alignment horizontal="center" vertical="center" wrapText="1"/>
    </xf>
    <xf numFmtId="0" fontId="0" fillId="0" borderId="59" xfId="0" applyBorder="1" applyAlignment="1">
      <alignment horizontal="center" vertical="center" wrapText="1"/>
    </xf>
    <xf numFmtId="0" fontId="2" fillId="0" borderId="60" xfId="0" applyFont="1" applyBorder="1" applyAlignment="1">
      <alignment horizontal="center" vertical="center" wrapText="1"/>
    </xf>
    <xf numFmtId="0" fontId="0" fillId="0" borderId="61" xfId="0" applyBorder="1" applyAlignment="1">
      <alignment horizontal="center" vertical="center" wrapText="1"/>
    </xf>
    <xf numFmtId="0" fontId="13" fillId="0" borderId="65" xfId="0" applyFont="1" applyBorder="1" applyAlignment="1">
      <alignment horizontal="left" vertical="center" wrapText="1"/>
    </xf>
    <xf numFmtId="0" fontId="0" fillId="0" borderId="66" xfId="0" applyBorder="1" applyAlignment="1">
      <alignment horizontal="left" vertical="center" wrapText="1"/>
    </xf>
    <xf numFmtId="0" fontId="13" fillId="0" borderId="68" xfId="0" applyFont="1" applyBorder="1" applyAlignment="1">
      <alignment horizontal="left" vertical="center" wrapText="1"/>
    </xf>
    <xf numFmtId="0" fontId="0" fillId="0" borderId="69" xfId="0" applyBorder="1" applyAlignment="1">
      <alignment horizontal="left" vertical="center" wrapText="1"/>
    </xf>
    <xf numFmtId="0" fontId="37" fillId="0" borderId="2" xfId="0" applyFont="1" applyBorder="1" applyAlignment="1" applyProtection="1">
      <alignment horizontal="center" vertical="center"/>
      <protection locked="0"/>
    </xf>
    <xf numFmtId="0" fontId="36" fillId="0" borderId="40" xfId="0" applyFont="1" applyBorder="1" applyAlignment="1">
      <alignment horizontal="center" vertical="center"/>
    </xf>
    <xf numFmtId="0" fontId="36" fillId="0" borderId="48" xfId="0" applyFont="1" applyBorder="1" applyAlignment="1">
      <alignment horizontal="center" vertical="center"/>
    </xf>
    <xf numFmtId="2" fontId="31" fillId="5" borderId="67" xfId="0" applyNumberFormat="1" applyFont="1" applyFill="1" applyBorder="1" applyAlignment="1">
      <alignment horizontal="center" vertical="center"/>
    </xf>
    <xf numFmtId="0" fontId="0" fillId="0" borderId="59" xfId="0" applyBorder="1" applyAlignment="1">
      <alignment horizontal="center" vertical="center"/>
    </xf>
    <xf numFmtId="2" fontId="31" fillId="5" borderId="70" xfId="0" applyNumberFormat="1" applyFont="1" applyFill="1" applyBorder="1" applyAlignment="1">
      <alignment horizontal="center" vertical="center"/>
    </xf>
    <xf numFmtId="0" fontId="0" fillId="0" borderId="61" xfId="0" applyBorder="1" applyAlignment="1">
      <alignment horizontal="center" vertical="center"/>
    </xf>
    <xf numFmtId="0" fontId="37" fillId="0" borderId="23" xfId="0" applyFont="1" applyBorder="1" applyAlignment="1" applyProtection="1">
      <alignment horizontal="center" vertical="center"/>
      <protection locked="0"/>
    </xf>
    <xf numFmtId="0" fontId="36" fillId="0" borderId="45" xfId="0" applyFont="1" applyBorder="1" applyAlignment="1">
      <alignment horizontal="center" vertical="center"/>
    </xf>
    <xf numFmtId="0" fontId="36" fillId="0" borderId="43" xfId="0" applyFont="1" applyBorder="1" applyAlignment="1">
      <alignment horizontal="center" vertical="center"/>
    </xf>
    <xf numFmtId="0" fontId="37" fillId="0" borderId="32" xfId="0" applyFont="1" applyBorder="1" applyAlignment="1" applyProtection="1">
      <alignment horizontal="center" vertical="center"/>
      <protection locked="0"/>
    </xf>
    <xf numFmtId="0" fontId="37" fillId="0" borderId="40" xfId="0" applyFont="1" applyBorder="1" applyAlignment="1" applyProtection="1">
      <alignment horizontal="center" vertical="center"/>
      <protection locked="0"/>
    </xf>
    <xf numFmtId="0" fontId="37" fillId="0" borderId="48" xfId="0" applyFont="1" applyBorder="1" applyAlignment="1" applyProtection="1">
      <alignment horizontal="center" vertical="center"/>
      <protection locked="0"/>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37" fillId="0" borderId="14"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0" fontId="37" fillId="0" borderId="27" xfId="0" applyFont="1" applyBorder="1" applyAlignment="1" applyProtection="1">
      <alignment horizontal="center" vertical="center"/>
      <protection locked="0"/>
    </xf>
    <xf numFmtId="0" fontId="37" fillId="0" borderId="47" xfId="0" applyFont="1" applyBorder="1" applyAlignment="1" applyProtection="1">
      <alignment horizontal="center" vertical="center"/>
      <protection locked="0"/>
    </xf>
    <xf numFmtId="0" fontId="37" fillId="4" borderId="0" xfId="0" applyFont="1" applyFill="1" applyAlignment="1">
      <alignment horizontal="center"/>
    </xf>
    <xf numFmtId="0" fontId="27" fillId="4" borderId="0" xfId="0" applyFont="1" applyFill="1" applyAlignment="1">
      <alignment horizontal="left" vertical="center"/>
    </xf>
    <xf numFmtId="0" fontId="2" fillId="0" borderId="40"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 xfId="0" applyFont="1" applyBorder="1" applyAlignment="1">
      <alignment horizontal="left" vertical="center" wrapText="1"/>
    </xf>
    <xf numFmtId="2" fontId="40" fillId="0" borderId="1" xfId="0" applyNumberFormat="1" applyFont="1" applyBorder="1" applyAlignment="1">
      <alignment horizontal="center" vertical="center"/>
    </xf>
    <xf numFmtId="2" fontId="40" fillId="0" borderId="13" xfId="0" applyNumberFormat="1" applyFont="1" applyBorder="1" applyAlignment="1">
      <alignment horizontal="center" vertical="center"/>
    </xf>
    <xf numFmtId="0" fontId="20" fillId="5" borderId="8" xfId="0" applyFont="1" applyFill="1" applyBorder="1" applyAlignment="1">
      <alignment horizontal="left" vertical="center" wrapText="1"/>
    </xf>
    <xf numFmtId="0" fontId="21" fillId="5" borderId="24" xfId="0" applyFont="1" applyFill="1" applyBorder="1"/>
    <xf numFmtId="0" fontId="21" fillId="5" borderId="7" xfId="0" applyFont="1" applyFill="1" applyBorder="1"/>
    <xf numFmtId="0" fontId="32" fillId="5" borderId="24" xfId="0" applyFont="1" applyFill="1" applyBorder="1" applyAlignment="1">
      <alignment horizontal="left"/>
    </xf>
    <xf numFmtId="0" fontId="32" fillId="5" borderId="7" xfId="0" applyFont="1" applyFill="1" applyBorder="1" applyAlignment="1">
      <alignment horizontal="left"/>
    </xf>
    <xf numFmtId="2" fontId="29" fillId="5" borderId="21" xfId="0" applyNumberFormat="1" applyFont="1" applyFill="1" applyBorder="1" applyAlignment="1">
      <alignment horizontal="center" vertical="center"/>
    </xf>
    <xf numFmtId="0" fontId="30" fillId="5" borderId="24" xfId="0" applyFont="1" applyFill="1" applyBorder="1" applyAlignment="1">
      <alignment horizontal="center" vertical="center"/>
    </xf>
    <xf numFmtId="0" fontId="0" fillId="0" borderId="24" xfId="0" applyBorder="1"/>
    <xf numFmtId="0" fontId="0" fillId="0" borderId="7" xfId="0" applyBorder="1"/>
    <xf numFmtId="0" fontId="13" fillId="0" borderId="8" xfId="0" applyFont="1" applyBorder="1" applyAlignment="1">
      <alignment vertical="center"/>
    </xf>
    <xf numFmtId="0" fontId="0" fillId="0" borderId="24" xfId="0" applyBorder="1" applyAlignment="1">
      <alignment vertical="center"/>
    </xf>
    <xf numFmtId="0" fontId="0" fillId="0" borderId="22" xfId="0" applyBorder="1" applyAlignment="1">
      <alignment vertical="center"/>
    </xf>
    <xf numFmtId="0" fontId="11" fillId="0" borderId="8" xfId="0" applyFont="1" applyBorder="1" applyAlignment="1">
      <alignment horizontal="left" vertical="center" wrapText="1"/>
    </xf>
    <xf numFmtId="0" fontId="0" fillId="0" borderId="22" xfId="0" applyBorder="1" applyAlignment="1">
      <alignment horizontal="left" vertical="center" wrapText="1"/>
    </xf>
    <xf numFmtId="0" fontId="13" fillId="0" borderId="45" xfId="0" applyFont="1" applyBorder="1" applyAlignment="1">
      <alignment horizontal="center"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2" fontId="29" fillId="5" borderId="10" xfId="0" applyNumberFormat="1" applyFont="1" applyFill="1" applyBorder="1" applyAlignment="1">
      <alignment horizontal="center" vertical="center"/>
    </xf>
    <xf numFmtId="0" fontId="30" fillId="5" borderId="11" xfId="0" applyFont="1" applyFill="1" applyBorder="1" applyAlignment="1">
      <alignment horizontal="center" vertical="center"/>
    </xf>
    <xf numFmtId="0" fontId="17" fillId="4" borderId="0" xfId="0" applyFont="1" applyFill="1" applyAlignment="1">
      <alignment horizontal="left"/>
    </xf>
    <xf numFmtId="0" fontId="16" fillId="4" borderId="0" xfId="0" applyFont="1" applyFill="1" applyAlignment="1">
      <alignment horizontal="left"/>
    </xf>
    <xf numFmtId="0" fontId="39" fillId="4" borderId="0" xfId="0" applyFont="1" applyFill="1" applyAlignment="1">
      <alignment horizontal="left" vertical="center"/>
    </xf>
    <xf numFmtId="0" fontId="5" fillId="4" borderId="0" xfId="0" applyFont="1" applyFill="1" applyAlignment="1">
      <alignment horizontal="left" vertical="center" wrapText="1"/>
    </xf>
    <xf numFmtId="0" fontId="0" fillId="0" borderId="0" xfId="0" applyAlignment="1">
      <alignment wrapText="1"/>
    </xf>
    <xf numFmtId="0" fontId="18" fillId="4" borderId="0" xfId="0" applyFont="1" applyFill="1" applyAlignment="1">
      <alignment horizontal="left" vertical="top"/>
    </xf>
    <xf numFmtId="0" fontId="16" fillId="4" borderId="0" xfId="0" applyFont="1" applyFill="1" applyAlignment="1">
      <alignment horizontal="left" vertical="top"/>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14" fontId="37" fillId="0" borderId="23" xfId="0" applyNumberFormat="1" applyFont="1" applyBorder="1" applyAlignment="1" applyProtection="1">
      <alignment horizontal="center" vertical="center"/>
      <protection locked="0"/>
    </xf>
    <xf numFmtId="14" fontId="37" fillId="0" borderId="45" xfId="0" applyNumberFormat="1" applyFont="1" applyBorder="1" applyAlignment="1" applyProtection="1">
      <alignment horizontal="center" vertical="center"/>
      <protection locked="0"/>
    </xf>
    <xf numFmtId="0" fontId="37" fillId="0" borderId="2" xfId="0" applyFont="1" applyBorder="1" applyAlignment="1" applyProtection="1">
      <alignment horizontal="left" vertical="center"/>
      <protection locked="0"/>
    </xf>
    <xf numFmtId="0" fontId="36" fillId="0" borderId="40" xfId="0" applyFont="1" applyBorder="1" applyAlignment="1">
      <alignment vertical="center"/>
    </xf>
    <xf numFmtId="0" fontId="36" fillId="0" borderId="17" xfId="0" applyFont="1" applyBorder="1" applyAlignment="1">
      <alignment vertical="center"/>
    </xf>
    <xf numFmtId="164" fontId="35" fillId="4" borderId="23" xfId="0" applyNumberFormat="1" applyFont="1" applyFill="1" applyBorder="1" applyAlignment="1" applyProtection="1">
      <alignment horizontal="center" vertical="center"/>
      <protection locked="0"/>
    </xf>
    <xf numFmtId="0" fontId="36" fillId="0" borderId="45" xfId="0" applyFont="1" applyBorder="1" applyAlignment="1">
      <alignment vertical="center"/>
    </xf>
    <xf numFmtId="0" fontId="36" fillId="0" borderId="29" xfId="0" applyFont="1" applyBorder="1" applyAlignment="1">
      <alignment vertical="center"/>
    </xf>
    <xf numFmtId="164" fontId="35" fillId="4" borderId="42" xfId="0" applyNumberFormat="1" applyFont="1" applyFill="1" applyBorder="1" applyAlignment="1" applyProtection="1">
      <alignment horizontal="center" vertical="center"/>
      <protection locked="0"/>
    </xf>
    <xf numFmtId="0" fontId="36" fillId="0" borderId="38" xfId="0" applyFont="1" applyBorder="1" applyAlignment="1">
      <alignment vertical="center"/>
    </xf>
    <xf numFmtId="0" fontId="36" fillId="0" borderId="39" xfId="0" applyFont="1" applyBorder="1" applyAlignment="1">
      <alignment vertical="center"/>
    </xf>
    <xf numFmtId="164" fontId="35" fillId="4" borderId="21" xfId="0" applyNumberFormat="1" applyFont="1" applyFill="1" applyBorder="1" applyAlignment="1" applyProtection="1">
      <alignment horizontal="center" vertical="center"/>
      <protection locked="0"/>
    </xf>
    <xf numFmtId="0" fontId="36" fillId="0" borderId="22" xfId="0" applyFont="1" applyBorder="1" applyAlignment="1">
      <alignment vertical="center"/>
    </xf>
    <xf numFmtId="0" fontId="37" fillId="0" borderId="12" xfId="0" applyFont="1" applyBorder="1" applyAlignment="1" applyProtection="1">
      <alignment horizontal="center" vertical="center"/>
      <protection locked="0"/>
    </xf>
    <xf numFmtId="0" fontId="19" fillId="4" borderId="0" xfId="0" applyFont="1" applyFill="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0" fillId="2" borderId="5" xfId="0" applyFill="1" applyBorder="1" applyAlignment="1">
      <alignment vertical="center"/>
    </xf>
    <xf numFmtId="0" fontId="13" fillId="2" borderId="9" xfId="0" applyFont="1" applyFill="1" applyBorder="1" applyAlignment="1">
      <alignment horizontal="left" vertical="center"/>
    </xf>
    <xf numFmtId="0" fontId="13" fillId="2" borderId="10" xfId="0" applyFont="1" applyFill="1" applyBorder="1" applyAlignment="1">
      <alignment horizontal="left" vertical="center"/>
    </xf>
    <xf numFmtId="0" fontId="0" fillId="2" borderId="10" xfId="0" applyFill="1" applyBorder="1" applyAlignment="1">
      <alignment vertical="center"/>
    </xf>
    <xf numFmtId="0" fontId="13" fillId="2" borderId="14" xfId="0" applyFont="1" applyFill="1" applyBorder="1" applyAlignment="1">
      <alignment horizontal="left" vertical="center"/>
    </xf>
    <xf numFmtId="0" fontId="0" fillId="2" borderId="15" xfId="0" applyFill="1" applyBorder="1" applyAlignment="1">
      <alignment vertical="center"/>
    </xf>
    <xf numFmtId="0" fontId="35" fillId="4" borderId="31" xfId="0" applyFont="1" applyFill="1" applyBorder="1" applyAlignment="1">
      <alignment horizontal="left" vertical="center" wrapText="1"/>
    </xf>
    <xf numFmtId="0" fontId="35" fillId="4" borderId="33" xfId="0" applyFont="1" applyFill="1" applyBorder="1" applyAlignment="1">
      <alignment horizontal="left" vertical="center" wrapText="1"/>
    </xf>
    <xf numFmtId="0" fontId="37" fillId="0" borderId="1" xfId="0" applyFont="1" applyBorder="1" applyAlignment="1" applyProtection="1">
      <alignment vertical="center"/>
      <protection locked="0"/>
    </xf>
    <xf numFmtId="0" fontId="36" fillId="0" borderId="1" xfId="0" applyFont="1" applyBorder="1" applyAlignment="1">
      <alignment vertical="center"/>
    </xf>
    <xf numFmtId="0" fontId="2" fillId="4" borderId="21" xfId="0" applyFont="1" applyFill="1" applyBorder="1" applyAlignment="1" applyProtection="1">
      <alignment horizontal="left" vertical="center"/>
      <protection locked="0"/>
    </xf>
    <xf numFmtId="0" fontId="2" fillId="4" borderId="24" xfId="0" applyFont="1" applyFill="1" applyBorder="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0" fontId="35" fillId="4" borderId="10" xfId="0" applyFont="1" applyFill="1" applyBorder="1" applyAlignment="1">
      <alignment horizontal="left" vertical="center" wrapText="1"/>
    </xf>
    <xf numFmtId="0" fontId="36" fillId="0" borderId="10" xfId="0" applyFont="1" applyBorder="1" applyAlignment="1">
      <alignment horizontal="left" vertical="center" wrapText="1"/>
    </xf>
    <xf numFmtId="0" fontId="13" fillId="2" borderId="15" xfId="0" applyFont="1" applyFill="1" applyBorder="1" applyAlignment="1">
      <alignment horizontal="left" vertical="center"/>
    </xf>
    <xf numFmtId="0" fontId="13" fillId="2" borderId="12" xfId="0" applyFont="1" applyFill="1" applyBorder="1" applyAlignment="1">
      <alignment vertical="center"/>
    </xf>
    <xf numFmtId="0" fontId="0" fillId="2" borderId="1" xfId="0" applyFill="1" applyBorder="1" applyAlignment="1">
      <alignmen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37" fillId="3" borderId="1" xfId="0" applyFont="1" applyFill="1" applyBorder="1" applyAlignment="1" applyProtection="1">
      <alignment horizontal="center" vertical="center"/>
      <protection locked="0"/>
    </xf>
    <xf numFmtId="0" fontId="37" fillId="3" borderId="13" xfId="0" applyFont="1" applyFill="1" applyBorder="1" applyAlignment="1" applyProtection="1">
      <alignment horizontal="center" vertical="center"/>
      <protection locked="0"/>
    </xf>
    <xf numFmtId="0" fontId="6" fillId="4" borderId="0" xfId="0" applyFont="1" applyFill="1" applyAlignment="1">
      <alignment horizontal="left" vertical="center" wrapText="1"/>
    </xf>
    <xf numFmtId="0" fontId="37" fillId="0" borderId="19" xfId="0" applyFont="1" applyBorder="1" applyAlignment="1" applyProtection="1">
      <alignment horizontal="center" vertical="center"/>
      <protection locked="0"/>
    </xf>
    <xf numFmtId="0" fontId="37" fillId="0" borderId="20" xfId="0" applyFont="1" applyBorder="1" applyAlignment="1" applyProtection="1">
      <alignment horizontal="center" vertical="center"/>
      <protection locked="0"/>
    </xf>
    <xf numFmtId="0" fontId="37" fillId="0" borderId="45" xfId="0" applyFont="1" applyBorder="1" applyAlignment="1" applyProtection="1">
      <alignment horizontal="center" vertical="center"/>
      <protection locked="0"/>
    </xf>
    <xf numFmtId="0" fontId="11" fillId="0" borderId="32" xfId="0" applyFont="1" applyBorder="1" applyAlignment="1">
      <alignment horizontal="left" vertical="center" wrapText="1"/>
    </xf>
    <xf numFmtId="0" fontId="11" fillId="0" borderId="40" xfId="0" applyFont="1" applyBorder="1" applyAlignment="1">
      <alignment horizontal="left" vertical="center" wrapText="1"/>
    </xf>
    <xf numFmtId="0" fontId="11" fillId="0" borderId="33" xfId="0" applyFont="1" applyBorder="1" applyAlignment="1">
      <alignment horizontal="left" vertical="center" wrapText="1"/>
    </xf>
    <xf numFmtId="0" fontId="11" fillId="0" borderId="47" xfId="0" applyFont="1" applyBorder="1" applyAlignment="1">
      <alignment horizontal="left" vertical="center" wrapText="1"/>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36" fillId="0" borderId="15" xfId="0" applyFont="1" applyBorder="1" applyAlignment="1">
      <alignment horizontal="center" vertical="center"/>
    </xf>
    <xf numFmtId="0" fontId="37" fillId="0" borderId="15" xfId="0" applyFont="1" applyBorder="1" applyAlignment="1" applyProtection="1">
      <alignment vertical="center"/>
      <protection locked="0"/>
    </xf>
    <xf numFmtId="0" fontId="36" fillId="0" borderId="15" xfId="0" applyFont="1" applyBorder="1" applyAlignment="1">
      <alignment vertical="center"/>
    </xf>
    <xf numFmtId="0" fontId="14" fillId="4" borderId="0" xfId="0" applyFont="1" applyFill="1"/>
    <xf numFmtId="0" fontId="33" fillId="5" borderId="23" xfId="0" applyFont="1" applyFill="1" applyBorder="1" applyAlignment="1">
      <alignment horizontal="center" vertical="center"/>
    </xf>
    <xf numFmtId="0" fontId="34" fillId="5" borderId="29" xfId="0" applyFont="1" applyFill="1" applyBorder="1" applyAlignment="1">
      <alignment horizontal="center" vertical="center"/>
    </xf>
    <xf numFmtId="0" fontId="32" fillId="5" borderId="17" xfId="0" applyFont="1" applyFill="1" applyBorder="1" applyAlignment="1">
      <alignment horizontal="center" vertical="center"/>
    </xf>
    <xf numFmtId="0" fontId="32" fillId="5" borderId="24" xfId="0" applyFont="1" applyFill="1" applyBorder="1"/>
    <xf numFmtId="0" fontId="32" fillId="5" borderId="7" xfId="0" applyFont="1" applyFill="1" applyBorder="1"/>
    <xf numFmtId="0" fontId="2" fillId="0" borderId="15" xfId="0" applyFont="1" applyBorder="1" applyAlignment="1" applyProtection="1">
      <alignment horizontal="center" vertical="center"/>
      <protection locked="0"/>
    </xf>
    <xf numFmtId="0" fontId="0" fillId="0" borderId="15" xfId="0" applyBorder="1" applyAlignment="1">
      <alignment horizontal="center" vertical="center"/>
    </xf>
    <xf numFmtId="0" fontId="13" fillId="4" borderId="24" xfId="0" applyFont="1" applyFill="1" applyBorder="1" applyAlignment="1">
      <alignment horizontal="left" vertical="center"/>
    </xf>
    <xf numFmtId="0" fontId="11" fillId="0" borderId="26" xfId="0" applyFont="1" applyBorder="1" applyAlignment="1">
      <alignment horizontal="left" vertical="center" wrapText="1"/>
    </xf>
    <xf numFmtId="0" fontId="13" fillId="2" borderId="5" xfId="0" applyFont="1" applyFill="1" applyBorder="1" applyAlignment="1">
      <alignment horizontal="center" vertical="center" wrapText="1"/>
    </xf>
    <xf numFmtId="0" fontId="0" fillId="0" borderId="5" xfId="0" applyBorder="1" applyAlignment="1">
      <alignment horizontal="center" vertical="center" wrapText="1"/>
    </xf>
    <xf numFmtId="0" fontId="11" fillId="0" borderId="51" xfId="0" applyFont="1" applyBorder="1" applyAlignment="1">
      <alignment horizontal="left" vertical="center" wrapText="1"/>
    </xf>
    <xf numFmtId="0" fontId="11" fillId="0" borderId="25" xfId="0" applyFont="1" applyBorder="1" applyAlignment="1">
      <alignment horizontal="left" vertical="center" wrapText="1"/>
    </xf>
    <xf numFmtId="0" fontId="36" fillId="0" borderId="47" xfId="0" applyFont="1" applyBorder="1" applyAlignment="1">
      <alignment horizontal="center" vertical="center"/>
    </xf>
    <xf numFmtId="0" fontId="36" fillId="0" borderId="44" xfId="0" applyFont="1" applyBorder="1" applyAlignment="1">
      <alignment horizontal="center" vertical="center"/>
    </xf>
    <xf numFmtId="0" fontId="8" fillId="0" borderId="34" xfId="0" applyFont="1" applyBorder="1" applyAlignment="1" applyProtection="1">
      <alignment horizontal="left" vertical="top"/>
      <protection locked="0"/>
    </xf>
    <xf numFmtId="0" fontId="0" fillId="0" borderId="26" xfId="0" applyBorder="1" applyAlignment="1">
      <alignment horizontal="left" vertical="top"/>
    </xf>
    <xf numFmtId="0" fontId="0" fillId="0" borderId="28" xfId="0" applyBorder="1" applyAlignment="1">
      <alignment horizontal="left" vertical="top"/>
    </xf>
    <xf numFmtId="0" fontId="0" fillId="0" borderId="35" xfId="0" applyBorder="1" applyAlignment="1">
      <alignment horizontal="left" vertical="top"/>
    </xf>
    <xf numFmtId="0" fontId="0" fillId="0" borderId="0" xfId="0"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35" fillId="4" borderId="2" xfId="0" applyFont="1" applyFill="1" applyBorder="1" applyAlignment="1">
      <alignment horizontal="left" vertical="center" wrapText="1"/>
    </xf>
    <xf numFmtId="0" fontId="13" fillId="0" borderId="32" xfId="0" applyFont="1" applyBorder="1" applyAlignment="1">
      <alignment vertical="center" wrapText="1"/>
    </xf>
    <xf numFmtId="0" fontId="13" fillId="0" borderId="40" xfId="0" applyFont="1" applyBorder="1" applyAlignment="1">
      <alignment vertical="center" wrapText="1"/>
    </xf>
    <xf numFmtId="0" fontId="28" fillId="4" borderId="0" xfId="0" applyFont="1" applyFill="1" applyAlignment="1">
      <alignment horizontal="left" vertical="center"/>
    </xf>
    <xf numFmtId="0" fontId="12" fillId="5" borderId="8" xfId="0" applyFont="1" applyFill="1" applyBorder="1" applyAlignment="1">
      <alignment horizontal="left" vertical="center" wrapText="1"/>
    </xf>
    <xf numFmtId="0" fontId="32" fillId="0" borderId="24" xfId="0" applyFont="1" applyBorder="1" applyAlignment="1">
      <alignment horizontal="left" vertical="center" wrapText="1"/>
    </xf>
    <xf numFmtId="0" fontId="32" fillId="0" borderId="7" xfId="0" applyFont="1" applyBorder="1" applyAlignment="1">
      <alignment horizontal="left" vertical="center" wrapText="1"/>
    </xf>
    <xf numFmtId="0" fontId="32" fillId="0" borderId="22" xfId="0" applyFont="1" applyBorder="1" applyAlignment="1">
      <alignment horizontal="left" vertical="center" wrapText="1"/>
    </xf>
    <xf numFmtId="2" fontId="31" fillId="5" borderId="1" xfId="0" applyNumberFormat="1" applyFont="1" applyFill="1" applyBorder="1" applyAlignment="1">
      <alignment horizontal="center" vertical="center"/>
    </xf>
    <xf numFmtId="0" fontId="32" fillId="5" borderId="13" xfId="0" applyFont="1" applyFill="1" applyBorder="1" applyAlignment="1">
      <alignment horizontal="center" vertical="center"/>
    </xf>
    <xf numFmtId="0" fontId="2" fillId="0" borderId="56" xfId="0" applyFont="1" applyBorder="1" applyAlignment="1">
      <alignment horizontal="center" vertical="center" wrapText="1"/>
    </xf>
    <xf numFmtId="0" fontId="0" fillId="0" borderId="57" xfId="0" applyBorder="1" applyAlignment="1">
      <alignment horizontal="center" vertical="center" wrapText="1"/>
    </xf>
    <xf numFmtId="0" fontId="13" fillId="0" borderId="62" xfId="0" applyFont="1" applyBorder="1" applyAlignment="1">
      <alignment horizontal="left" vertical="center" wrapText="1"/>
    </xf>
    <xf numFmtId="0" fontId="13" fillId="0" borderId="63" xfId="0" applyFont="1" applyBorder="1" applyAlignment="1">
      <alignment horizontal="left" vertical="center" wrapText="1"/>
    </xf>
    <xf numFmtId="2" fontId="31" fillId="5" borderId="63" xfId="0" applyNumberFormat="1" applyFont="1" applyFill="1" applyBorder="1" applyAlignment="1">
      <alignment horizontal="center" vertical="center"/>
    </xf>
    <xf numFmtId="0" fontId="32" fillId="5" borderId="64" xfId="0" applyFont="1" applyFill="1" applyBorder="1" applyAlignment="1">
      <alignment horizontal="center" vertical="center"/>
    </xf>
    <xf numFmtId="0" fontId="0" fillId="0" borderId="47" xfId="0" applyBorder="1" applyAlignment="1">
      <alignment horizontal="left" vertical="center" wrapText="1"/>
    </xf>
    <xf numFmtId="0" fontId="2" fillId="0" borderId="47" xfId="0" applyFont="1" applyBorder="1" applyAlignment="1">
      <alignment horizontal="center" vertical="center" wrapText="1"/>
    </xf>
    <xf numFmtId="2" fontId="31" fillId="5" borderId="15" xfId="0" applyNumberFormat="1" applyFont="1" applyFill="1" applyBorder="1" applyAlignment="1">
      <alignment horizontal="center" vertical="center"/>
    </xf>
    <xf numFmtId="0" fontId="32" fillId="5" borderId="16" xfId="0" applyFont="1" applyFill="1" applyBorder="1" applyAlignment="1">
      <alignment horizontal="center" vertical="center"/>
    </xf>
    <xf numFmtId="0" fontId="15" fillId="5" borderId="8" xfId="0" applyFont="1" applyFill="1" applyBorder="1" applyAlignment="1">
      <alignment horizontal="left" vertical="center" wrapText="1"/>
    </xf>
    <xf numFmtId="0" fontId="0" fillId="0" borderId="24" xfId="0" applyBorder="1" applyAlignment="1">
      <alignment horizontal="left" vertical="center" wrapText="1"/>
    </xf>
    <xf numFmtId="0" fontId="0" fillId="0" borderId="7" xfId="0" applyBorder="1" applyAlignment="1">
      <alignment horizontal="left" vertical="center" wrapText="1"/>
    </xf>
  </cellXfs>
  <cellStyles count="1">
    <cellStyle name="Standard" xfId="0" builtinId="0"/>
  </cellStyles>
  <dxfs count="15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4" tint="-0.24994659260841701"/>
      </font>
      <fill>
        <patternFill>
          <fgColor theme="8" tint="0.59996337778862885"/>
          <bgColor theme="8" tint="0.59996337778862885"/>
        </patternFill>
      </fill>
    </dxf>
    <dxf>
      <font>
        <color theme="9" tint="-0.499984740745262"/>
      </font>
      <fill>
        <patternFill>
          <bgColor theme="9" tint="0.59996337778862885"/>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9" tint="0.39994506668294322"/>
        </patternFill>
      </fill>
    </dxf>
    <dxf>
      <fill>
        <patternFill>
          <bgColor theme="9" tint="0.3999450666829432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7C80"/>
        </patternFill>
      </fill>
    </dxf>
    <dxf>
      <fill>
        <patternFill>
          <bgColor theme="9" tint="0.39994506668294322"/>
        </patternFill>
      </fill>
    </dxf>
    <dxf>
      <font>
        <color rgb="FF006100"/>
      </font>
      <fill>
        <patternFill>
          <bgColor rgb="FFC6EFCE"/>
        </patternFill>
      </fill>
    </dxf>
    <dxf>
      <font>
        <color rgb="FF9C0006"/>
      </font>
      <fill>
        <patternFill>
          <bgColor rgb="FFFFC7CE"/>
        </patternFill>
      </fill>
    </dxf>
    <dxf>
      <font>
        <color theme="9" tint="-0.499984740745262"/>
      </font>
      <fill>
        <patternFill>
          <bgColor theme="9" tint="0.59996337778862885"/>
        </patternFill>
      </fill>
    </dxf>
    <dxf>
      <font>
        <color theme="4" tint="-0.24994659260841701"/>
      </font>
      <fill>
        <patternFill>
          <fgColor theme="8" tint="0.59996337778862885"/>
          <bgColor theme="8"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7C80"/>
      <color rgb="FF9F0006"/>
      <color rgb="FFFFC7CE"/>
      <color rgb="FF006100"/>
      <color rgb="FFC6EF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0AF6-07E6-4449-8B95-F4136978189B}">
  <sheetPr codeName="Feuil1">
    <pageSetUpPr fitToPage="1"/>
  </sheetPr>
  <dimension ref="A1:AI695"/>
  <sheetViews>
    <sheetView showGridLines="0" tabSelected="1" zoomScale="80" zoomScaleNormal="80" zoomScaleSheetLayoutView="70" workbookViewId="0">
      <selection activeCell="L130" sqref="L130:Q130"/>
    </sheetView>
  </sheetViews>
  <sheetFormatPr baseColWidth="10" defaultColWidth="3.7109375" defaultRowHeight="12.75" zeroHeight="1" x14ac:dyDescent="0.2"/>
  <cols>
    <col min="1" max="1" width="1.85546875" style="3" customWidth="1"/>
    <col min="2" max="2" width="26.42578125" style="3" customWidth="1"/>
    <col min="3" max="3" width="16.28515625" style="3" customWidth="1"/>
    <col min="4" max="4" width="26.85546875" style="3" customWidth="1"/>
    <col min="5" max="5" width="12.28515625" style="3" customWidth="1"/>
    <col min="6" max="6" width="15.5703125" style="3" customWidth="1"/>
    <col min="7" max="7" width="17.85546875" style="3" customWidth="1"/>
    <col min="8" max="8" width="13.7109375" style="3" customWidth="1"/>
    <col min="9" max="9" width="12.42578125" style="3" customWidth="1"/>
    <col min="10" max="10" width="17.42578125" style="3" customWidth="1"/>
    <col min="11" max="11" width="16" style="3" customWidth="1"/>
    <col min="12" max="12" width="13.85546875" style="3" customWidth="1"/>
    <col min="13" max="13" width="13.42578125" style="3" customWidth="1"/>
    <col min="14" max="14" width="13.28515625" style="3" customWidth="1"/>
    <col min="15" max="15" width="12.42578125" style="3" customWidth="1"/>
    <col min="16" max="16" width="15.42578125" style="3" customWidth="1"/>
    <col min="17" max="17" width="16.85546875" style="3" customWidth="1"/>
    <col min="18" max="18" width="10.7109375" style="3" customWidth="1"/>
    <col min="19" max="19" width="9.42578125" style="4" customWidth="1"/>
    <col min="20" max="16376" width="3.7109375" style="4"/>
    <col min="16377" max="16384" width="7" style="4" customWidth="1"/>
  </cols>
  <sheetData>
    <row r="1" spans="1:18" ht="60.6" customHeight="1" x14ac:dyDescent="0.35">
      <c r="B1" s="272" t="s">
        <v>39</v>
      </c>
      <c r="C1" s="272"/>
      <c r="D1" s="272"/>
      <c r="E1" s="272"/>
      <c r="F1" s="272"/>
      <c r="G1" s="272"/>
      <c r="H1" s="137"/>
      <c r="I1" s="137"/>
      <c r="P1" s="1" t="s">
        <v>3</v>
      </c>
      <c r="Q1" s="2">
        <f ca="1" xml:space="preserve"> TODAY()</f>
        <v>46104</v>
      </c>
    </row>
    <row r="2" spans="1:18" ht="49.5" customHeight="1" x14ac:dyDescent="0.5">
      <c r="B2" s="273" t="s">
        <v>127</v>
      </c>
      <c r="C2" s="273"/>
      <c r="D2" s="273"/>
      <c r="E2" s="273"/>
      <c r="F2" s="273"/>
      <c r="G2" s="273"/>
      <c r="H2" s="273"/>
      <c r="I2" s="273"/>
      <c r="J2" s="273"/>
      <c r="K2" s="273"/>
      <c r="L2" s="273"/>
      <c r="M2" s="273"/>
      <c r="N2" s="273"/>
      <c r="O2" s="273"/>
      <c r="P2" s="17"/>
      <c r="Q2" s="18"/>
    </row>
    <row r="3" spans="1:18" ht="50.25" customHeight="1" x14ac:dyDescent="0.2">
      <c r="B3" s="277" t="s">
        <v>53</v>
      </c>
      <c r="C3" s="278"/>
      <c r="D3" s="278"/>
      <c r="E3" s="278"/>
      <c r="F3" s="278"/>
      <c r="G3" s="278"/>
      <c r="H3" s="278"/>
      <c r="I3" s="278"/>
      <c r="J3" s="278"/>
      <c r="K3" s="278"/>
      <c r="L3" s="278"/>
      <c r="M3" s="278"/>
      <c r="N3" s="278"/>
      <c r="O3" s="278"/>
    </row>
    <row r="4" spans="1:18" ht="24.6" customHeight="1" x14ac:dyDescent="0.2">
      <c r="B4" s="58" t="s">
        <v>90</v>
      </c>
    </row>
    <row r="5" spans="1:18" ht="24.6" customHeight="1" thickBot="1" x14ac:dyDescent="0.25"/>
    <row r="6" spans="1:18" ht="25.5" customHeight="1" thickBot="1" x14ac:dyDescent="0.25">
      <c r="B6" s="12" t="s">
        <v>4</v>
      </c>
      <c r="C6" s="310"/>
      <c r="D6" s="311"/>
      <c r="E6" s="312"/>
      <c r="G6" s="12" t="s">
        <v>5</v>
      </c>
      <c r="H6" s="310"/>
      <c r="I6" s="311"/>
      <c r="J6" s="312"/>
      <c r="L6" s="12" t="s">
        <v>52</v>
      </c>
      <c r="M6" s="310"/>
      <c r="N6" s="311"/>
      <c r="O6" s="312"/>
    </row>
    <row r="7" spans="1:18" ht="24" customHeight="1" x14ac:dyDescent="0.2"/>
    <row r="8" spans="1:18" ht="40.35" customHeight="1" x14ac:dyDescent="0.25">
      <c r="B8" s="173" t="s">
        <v>41</v>
      </c>
      <c r="C8" s="173"/>
      <c r="D8" s="173"/>
      <c r="E8" s="173"/>
      <c r="F8" s="173"/>
      <c r="G8" s="173"/>
      <c r="H8" s="137"/>
    </row>
    <row r="9" spans="1:18" s="6" customFormat="1" ht="25.5" customHeight="1" thickBot="1" x14ac:dyDescent="0.3">
      <c r="A9" s="5"/>
      <c r="B9" s="5"/>
      <c r="C9" s="5"/>
      <c r="D9" s="5"/>
      <c r="E9" s="5"/>
      <c r="F9" s="5"/>
      <c r="G9" s="5"/>
      <c r="H9" s="5"/>
      <c r="I9" s="5"/>
      <c r="J9" s="5"/>
      <c r="K9" s="5"/>
      <c r="L9" s="5"/>
      <c r="M9" s="5"/>
      <c r="N9" s="5"/>
      <c r="O9" s="5"/>
      <c r="P9" s="5"/>
      <c r="Q9" s="5"/>
      <c r="R9" s="5"/>
    </row>
    <row r="10" spans="1:18" s="6" customFormat="1" ht="25.5" customHeight="1" x14ac:dyDescent="0.25">
      <c r="A10" s="5"/>
      <c r="B10" s="41" t="s">
        <v>35</v>
      </c>
      <c r="C10" s="42"/>
      <c r="D10" s="42"/>
      <c r="E10" s="283"/>
      <c r="F10" s="284"/>
      <c r="G10" s="234"/>
      <c r="H10" s="235"/>
      <c r="I10" s="47" t="s">
        <v>12</v>
      </c>
      <c r="J10" s="50"/>
      <c r="K10" s="5"/>
      <c r="L10" s="5"/>
      <c r="M10" s="5"/>
      <c r="N10" s="5"/>
      <c r="O10" s="5"/>
    </row>
    <row r="11" spans="1:18" s="6" customFormat="1" ht="25.5" customHeight="1" x14ac:dyDescent="0.25">
      <c r="A11" s="5"/>
      <c r="B11" s="316" t="s">
        <v>36</v>
      </c>
      <c r="C11" s="317"/>
      <c r="D11" s="317"/>
      <c r="E11" s="285"/>
      <c r="F11" s="286"/>
      <c r="G11" s="286"/>
      <c r="H11" s="286"/>
      <c r="I11" s="286"/>
      <c r="J11" s="287"/>
      <c r="K11" s="5"/>
      <c r="L11" s="5"/>
      <c r="M11" s="5"/>
      <c r="N11" s="5"/>
    </row>
    <row r="12" spans="1:18" s="6" customFormat="1" ht="25.5" customHeight="1" x14ac:dyDescent="0.25">
      <c r="A12" s="5"/>
      <c r="B12" s="43" t="s">
        <v>37</v>
      </c>
      <c r="C12" s="44"/>
      <c r="D12" s="44"/>
      <c r="E12" s="320"/>
      <c r="F12" s="320"/>
      <c r="G12" s="320"/>
      <c r="H12" s="320"/>
      <c r="I12" s="320"/>
      <c r="J12" s="321"/>
      <c r="K12" s="5"/>
      <c r="L12" s="5"/>
      <c r="M12" s="5"/>
      <c r="N12" s="5"/>
      <c r="O12" s="5"/>
    </row>
    <row r="13" spans="1:18" s="6" customFormat="1" ht="25.5" customHeight="1" thickBot="1" x14ac:dyDescent="0.3">
      <c r="A13" s="5"/>
      <c r="B13" s="304" t="s">
        <v>63</v>
      </c>
      <c r="C13" s="315"/>
      <c r="D13" s="305"/>
      <c r="E13" s="90"/>
      <c r="F13" s="45" t="s">
        <v>42</v>
      </c>
      <c r="G13" s="45"/>
      <c r="H13" s="90"/>
      <c r="I13" s="48" t="s">
        <v>12</v>
      </c>
      <c r="J13" s="91"/>
      <c r="K13" s="5"/>
      <c r="L13" s="5"/>
      <c r="M13" s="5"/>
      <c r="N13" s="5"/>
      <c r="O13" s="5"/>
    </row>
    <row r="14" spans="1:18" s="6" customFormat="1" ht="25.5" customHeight="1" thickBot="1" x14ac:dyDescent="0.3">
      <c r="A14" s="5"/>
      <c r="B14" s="345"/>
      <c r="C14" s="263"/>
      <c r="D14" s="263"/>
      <c r="E14" s="263"/>
      <c r="F14" s="263"/>
      <c r="G14" s="263"/>
      <c r="H14" s="263"/>
      <c r="I14" s="263"/>
      <c r="J14" s="263"/>
      <c r="K14" s="5"/>
      <c r="L14" s="5"/>
      <c r="M14" s="5"/>
      <c r="N14" s="5"/>
    </row>
    <row r="15" spans="1:18" s="6" customFormat="1" ht="25.5" customHeight="1" thickBot="1" x14ac:dyDescent="0.3">
      <c r="A15" s="5"/>
      <c r="B15" s="298" t="s">
        <v>43</v>
      </c>
      <c r="C15" s="299"/>
      <c r="D15" s="300"/>
      <c r="E15" s="92"/>
      <c r="F15" s="46" t="s">
        <v>7</v>
      </c>
      <c r="G15" s="294"/>
      <c r="H15" s="295"/>
      <c r="I15" s="49" t="s">
        <v>12</v>
      </c>
      <c r="J15" s="93"/>
      <c r="K15" s="5"/>
      <c r="L15" s="5"/>
      <c r="M15" s="5"/>
      <c r="N15" s="5"/>
      <c r="O15" s="5"/>
    </row>
    <row r="16" spans="1:18" s="6" customFormat="1" ht="25.5" customHeight="1" thickBot="1" x14ac:dyDescent="0.3">
      <c r="A16" s="5"/>
      <c r="B16" s="345"/>
      <c r="C16" s="263"/>
      <c r="D16" s="263"/>
      <c r="E16" s="263"/>
      <c r="F16" s="263"/>
      <c r="G16" s="263"/>
      <c r="H16" s="263"/>
      <c r="I16" s="263"/>
      <c r="J16" s="263"/>
      <c r="K16" s="5"/>
      <c r="L16" s="5"/>
      <c r="M16" s="5"/>
      <c r="N16" s="5"/>
      <c r="O16" s="5"/>
    </row>
    <row r="17" spans="1:18" s="6" customFormat="1" ht="25.5" customHeight="1" x14ac:dyDescent="0.25">
      <c r="A17" s="5"/>
      <c r="B17" s="301" t="s">
        <v>6</v>
      </c>
      <c r="C17" s="302"/>
      <c r="D17" s="303"/>
      <c r="E17" s="94"/>
      <c r="F17" s="42" t="s">
        <v>7</v>
      </c>
      <c r="G17" s="288"/>
      <c r="H17" s="289"/>
      <c r="I17" s="289"/>
      <c r="J17" s="290"/>
      <c r="K17" s="5"/>
      <c r="L17" s="5"/>
      <c r="M17" s="5"/>
      <c r="N17" s="5"/>
      <c r="O17" s="5"/>
    </row>
    <row r="18" spans="1:18" s="6" customFormat="1" ht="25.5" customHeight="1" thickBot="1" x14ac:dyDescent="0.3">
      <c r="A18" s="5"/>
      <c r="B18" s="304" t="s">
        <v>38</v>
      </c>
      <c r="C18" s="305"/>
      <c r="D18" s="305"/>
      <c r="E18" s="90"/>
      <c r="F18" s="45" t="s">
        <v>7</v>
      </c>
      <c r="G18" s="291"/>
      <c r="H18" s="292"/>
      <c r="I18" s="292"/>
      <c r="J18" s="293"/>
      <c r="K18" s="5"/>
      <c r="L18" s="5"/>
      <c r="M18" s="5"/>
      <c r="N18" s="5"/>
      <c r="O18" s="5"/>
    </row>
    <row r="19" spans="1:18" x14ac:dyDescent="0.2">
      <c r="P19" s="4"/>
      <c r="Q19" s="4"/>
      <c r="R19" s="4"/>
    </row>
    <row r="21" spans="1:18" ht="40.35" customHeight="1" x14ac:dyDescent="0.2">
      <c r="B21" s="322" t="s">
        <v>8</v>
      </c>
      <c r="C21" s="322"/>
      <c r="D21" s="322"/>
      <c r="E21" s="322"/>
      <c r="F21" s="322"/>
      <c r="G21" s="322"/>
      <c r="H21" s="322"/>
      <c r="I21" s="322"/>
      <c r="J21" s="322"/>
      <c r="K21" s="322"/>
      <c r="L21" s="322"/>
      <c r="M21" s="322"/>
      <c r="N21" s="322"/>
      <c r="O21" s="322"/>
    </row>
    <row r="22" spans="1:18" ht="25.35" customHeight="1" x14ac:dyDescent="0.2"/>
    <row r="23" spans="1:18" ht="43.5" customHeight="1" thickBot="1" x14ac:dyDescent="0.25">
      <c r="B23" s="173" t="s">
        <v>40</v>
      </c>
      <c r="C23" s="173"/>
      <c r="D23" s="173"/>
      <c r="E23" s="173"/>
      <c r="F23" s="173"/>
      <c r="G23" s="173"/>
      <c r="H23" s="173"/>
      <c r="I23" s="173"/>
      <c r="J23" s="173"/>
      <c r="N23" s="4"/>
      <c r="O23" s="4"/>
      <c r="P23" s="4"/>
      <c r="Q23" s="4"/>
      <c r="R23" s="4"/>
    </row>
    <row r="24" spans="1:18" ht="39" customHeight="1" x14ac:dyDescent="0.2">
      <c r="B24" s="51" t="s">
        <v>79</v>
      </c>
      <c r="C24" s="52"/>
      <c r="D24" s="52"/>
      <c r="E24" s="178" t="s">
        <v>67</v>
      </c>
      <c r="F24" s="179"/>
      <c r="G24" s="26"/>
      <c r="H24" s="26"/>
      <c r="I24" s="26"/>
      <c r="J24" s="268" t="s">
        <v>68</v>
      </c>
      <c r="K24" s="269"/>
      <c r="L24" s="338">
        <f>SUM(L31:L45)</f>
        <v>0</v>
      </c>
      <c r="M24" s="339"/>
      <c r="N24" s="4"/>
      <c r="O24" s="4"/>
      <c r="P24" s="4"/>
      <c r="Q24" s="4"/>
      <c r="R24" s="4"/>
    </row>
    <row r="25" spans="1:18" ht="40.5" customHeight="1" x14ac:dyDescent="0.2">
      <c r="B25" s="184" t="s">
        <v>80</v>
      </c>
      <c r="C25" s="185"/>
      <c r="D25" s="185"/>
      <c r="E25" s="186" t="s">
        <v>64</v>
      </c>
      <c r="F25" s="187"/>
      <c r="G25" s="4"/>
      <c r="H25" s="4"/>
      <c r="I25" s="4"/>
      <c r="J25" s="249" t="s">
        <v>69</v>
      </c>
      <c r="K25" s="250"/>
      <c r="L25" s="190">
        <f>SUMIF(E31:E45,"A-Klinik SIWF",L31:L45)+SUMIF(E31:E45,"WB-Stätte mit Zentrumsfunktion",L31:L45)</f>
        <v>0</v>
      </c>
      <c r="M25" s="340"/>
      <c r="N25" s="4"/>
      <c r="O25" s="4"/>
      <c r="P25" s="4"/>
      <c r="Q25" s="4"/>
      <c r="R25" s="4"/>
    </row>
    <row r="26" spans="1:18" ht="40.5" customHeight="1" thickBot="1" x14ac:dyDescent="0.25">
      <c r="B26" s="142" t="s">
        <v>81</v>
      </c>
      <c r="C26" s="143"/>
      <c r="D26" s="143"/>
      <c r="E26" s="144" t="s">
        <v>65</v>
      </c>
      <c r="F26" s="145"/>
      <c r="G26" s="4"/>
      <c r="H26" s="4"/>
      <c r="I26" s="4"/>
      <c r="J26" s="318" t="s">
        <v>70</v>
      </c>
      <c r="K26" s="319"/>
      <c r="L26" s="164">
        <f>SUMIF(E31:E45,"andere WB-Stätte SIWF",L31:L45)</f>
        <v>0</v>
      </c>
      <c r="M26" s="165"/>
      <c r="N26" s="4"/>
      <c r="O26" s="4"/>
      <c r="P26" s="4"/>
      <c r="Q26" s="4"/>
      <c r="R26" s="4"/>
    </row>
    <row r="27" spans="1:18" ht="13.5" customHeight="1" thickBot="1" x14ac:dyDescent="0.3">
      <c r="B27" s="57"/>
      <c r="C27" s="57"/>
      <c r="D27" s="57"/>
      <c r="E27" s="54"/>
      <c r="F27" s="55"/>
      <c r="G27" s="4"/>
      <c r="H27" s="4"/>
      <c r="I27" s="4"/>
      <c r="J27" s="56"/>
      <c r="K27" s="56"/>
      <c r="L27" s="4"/>
      <c r="M27"/>
      <c r="N27" s="4"/>
      <c r="O27" s="4"/>
      <c r="P27" s="4"/>
      <c r="Q27" s="4"/>
      <c r="R27" s="4"/>
    </row>
    <row r="28" spans="1:18" ht="40.5" customHeight="1" thickBot="1" x14ac:dyDescent="0.3">
      <c r="B28" s="53"/>
      <c r="C28" s="53"/>
      <c r="D28" s="53"/>
      <c r="E28" s="54"/>
      <c r="F28" s="55"/>
      <c r="G28" s="4"/>
      <c r="H28" s="4"/>
      <c r="I28" s="4"/>
      <c r="J28" s="166" t="str">
        <f>IF(AND(L24&gt;=24,L25&gt;=12),"Sie haben ausreichend klinische Praxis dokumentiert.","ACHTUNG: Sie haben nicht ausreichend klinische Praxis dokumentiert.")</f>
        <v>ACHTUNG: Sie haben nicht ausreichend klinische Praxis dokumentiert.</v>
      </c>
      <c r="K28" s="341"/>
      <c r="L28" s="341"/>
      <c r="M28" s="342"/>
      <c r="N28" s="4"/>
      <c r="O28" s="4"/>
      <c r="P28" s="4"/>
      <c r="Q28" s="4"/>
      <c r="R28" s="4"/>
    </row>
    <row r="29" spans="1:18" s="3" customFormat="1" ht="13.5" thickBot="1" x14ac:dyDescent="0.25"/>
    <row r="30" spans="1:18" ht="50.85" customHeight="1" thickBot="1" x14ac:dyDescent="0.25">
      <c r="B30" s="279" t="s">
        <v>72</v>
      </c>
      <c r="C30" s="280"/>
      <c r="D30" s="280"/>
      <c r="E30" s="281" t="s">
        <v>71</v>
      </c>
      <c r="F30" s="282"/>
      <c r="G30" s="282"/>
      <c r="H30" s="16" t="s">
        <v>44</v>
      </c>
      <c r="I30" s="16" t="s">
        <v>9</v>
      </c>
      <c r="J30" s="16" t="s">
        <v>66</v>
      </c>
      <c r="K30" s="16" t="s">
        <v>10</v>
      </c>
      <c r="L30" s="16" t="s">
        <v>11</v>
      </c>
      <c r="M30" s="14" t="s">
        <v>12</v>
      </c>
      <c r="N30" s="4"/>
      <c r="O30" s="4"/>
      <c r="P30" s="4"/>
      <c r="Q30" s="4"/>
      <c r="R30" s="4"/>
    </row>
    <row r="31" spans="1:18" ht="25.35" customHeight="1" x14ac:dyDescent="0.2">
      <c r="B31" s="323"/>
      <c r="C31" s="324"/>
      <c r="D31" s="324"/>
      <c r="E31" s="233"/>
      <c r="F31" s="325"/>
      <c r="G31" s="325"/>
      <c r="H31" s="69"/>
      <c r="I31" s="70"/>
      <c r="J31" s="70"/>
      <c r="K31" s="71"/>
      <c r="L31" s="72"/>
      <c r="M31" s="73"/>
    </row>
    <row r="32" spans="1:18" ht="25.35" customHeight="1" x14ac:dyDescent="0.2">
      <c r="B32" s="296"/>
      <c r="C32" s="211"/>
      <c r="D32" s="211"/>
      <c r="E32" s="226"/>
      <c r="F32" s="237"/>
      <c r="G32" s="237"/>
      <c r="H32" s="75"/>
      <c r="I32" s="76"/>
      <c r="J32" s="76"/>
      <c r="K32" s="71"/>
      <c r="L32" s="77"/>
      <c r="M32" s="78"/>
    </row>
    <row r="33" spans="2:13" ht="25.35" customHeight="1" x14ac:dyDescent="0.2">
      <c r="B33" s="296"/>
      <c r="C33" s="211"/>
      <c r="D33" s="211"/>
      <c r="E33" s="226"/>
      <c r="F33" s="237"/>
      <c r="G33" s="237"/>
      <c r="H33" s="69"/>
      <c r="I33" s="70"/>
      <c r="J33" s="70"/>
      <c r="K33" s="71"/>
      <c r="L33" s="77"/>
      <c r="M33" s="78"/>
    </row>
    <row r="34" spans="2:13" ht="25.35" customHeight="1" x14ac:dyDescent="0.2">
      <c r="B34" s="296"/>
      <c r="C34" s="211"/>
      <c r="D34" s="211"/>
      <c r="E34" s="226"/>
      <c r="F34" s="237"/>
      <c r="G34" s="237"/>
      <c r="H34" s="75"/>
      <c r="I34" s="76"/>
      <c r="J34" s="76"/>
      <c r="K34" s="71"/>
      <c r="L34" s="77"/>
      <c r="M34" s="78"/>
    </row>
    <row r="35" spans="2:13" ht="25.35" customHeight="1" x14ac:dyDescent="0.2">
      <c r="B35" s="296"/>
      <c r="C35" s="211"/>
      <c r="D35" s="211"/>
      <c r="E35" s="226"/>
      <c r="F35" s="237"/>
      <c r="G35" s="237"/>
      <c r="H35" s="75"/>
      <c r="I35" s="76"/>
      <c r="J35" s="76"/>
      <c r="K35" s="71"/>
      <c r="L35" s="77"/>
      <c r="M35" s="78"/>
    </row>
    <row r="36" spans="2:13" ht="25.35" customHeight="1" x14ac:dyDescent="0.2">
      <c r="B36" s="236"/>
      <c r="C36" s="237"/>
      <c r="D36" s="238"/>
      <c r="E36" s="226"/>
      <c r="F36" s="237"/>
      <c r="G36" s="237"/>
      <c r="H36" s="75"/>
      <c r="I36" s="76"/>
      <c r="J36" s="76"/>
      <c r="K36" s="71"/>
      <c r="L36" s="77"/>
      <c r="M36" s="78"/>
    </row>
    <row r="37" spans="2:13" ht="25.35" customHeight="1" x14ac:dyDescent="0.2">
      <c r="B37" s="296"/>
      <c r="C37" s="211"/>
      <c r="D37" s="211"/>
      <c r="E37" s="226"/>
      <c r="F37" s="237"/>
      <c r="G37" s="237"/>
      <c r="H37" s="75"/>
      <c r="I37" s="76"/>
      <c r="J37" s="76"/>
      <c r="K37" s="71"/>
      <c r="L37" s="77"/>
      <c r="M37" s="78"/>
    </row>
    <row r="38" spans="2:13" ht="25.35" customHeight="1" x14ac:dyDescent="0.2">
      <c r="B38" s="236"/>
      <c r="C38" s="237"/>
      <c r="D38" s="238"/>
      <c r="E38" s="226"/>
      <c r="F38" s="237"/>
      <c r="G38" s="237"/>
      <c r="H38" s="75"/>
      <c r="I38" s="76"/>
      <c r="J38" s="76"/>
      <c r="K38" s="71"/>
      <c r="L38" s="77"/>
      <c r="M38" s="78"/>
    </row>
    <row r="39" spans="2:13" ht="25.35" customHeight="1" x14ac:dyDescent="0.2">
      <c r="B39" s="236"/>
      <c r="C39" s="237"/>
      <c r="D39" s="238"/>
      <c r="E39" s="226"/>
      <c r="F39" s="237"/>
      <c r="G39" s="237"/>
      <c r="H39" s="75"/>
      <c r="I39" s="76"/>
      <c r="J39" s="76"/>
      <c r="K39" s="71"/>
      <c r="L39" s="77"/>
      <c r="M39" s="78"/>
    </row>
    <row r="40" spans="2:13" ht="25.35" customHeight="1" x14ac:dyDescent="0.2">
      <c r="B40" s="236"/>
      <c r="C40" s="237"/>
      <c r="D40" s="238"/>
      <c r="E40" s="226"/>
      <c r="F40" s="237"/>
      <c r="G40" s="237"/>
      <c r="H40" s="75"/>
      <c r="I40" s="76"/>
      <c r="J40" s="76"/>
      <c r="K40" s="71"/>
      <c r="L40" s="77"/>
      <c r="M40" s="78"/>
    </row>
    <row r="41" spans="2:13" ht="25.35" customHeight="1" x14ac:dyDescent="0.2">
      <c r="B41" s="236"/>
      <c r="C41" s="237"/>
      <c r="D41" s="238"/>
      <c r="E41" s="226"/>
      <c r="F41" s="237"/>
      <c r="G41" s="237"/>
      <c r="H41" s="75"/>
      <c r="I41" s="76"/>
      <c r="J41" s="76"/>
      <c r="K41" s="71"/>
      <c r="L41" s="77"/>
      <c r="M41" s="78"/>
    </row>
    <row r="42" spans="2:13" ht="25.35" customHeight="1" x14ac:dyDescent="0.2">
      <c r="B42" s="236"/>
      <c r="C42" s="237"/>
      <c r="D42" s="238"/>
      <c r="E42" s="226"/>
      <c r="F42" s="237"/>
      <c r="G42" s="237"/>
      <c r="H42" s="75"/>
      <c r="I42" s="76"/>
      <c r="J42" s="76"/>
      <c r="K42" s="71"/>
      <c r="L42" s="77"/>
      <c r="M42" s="78"/>
    </row>
    <row r="43" spans="2:13" ht="25.35" customHeight="1" x14ac:dyDescent="0.2">
      <c r="B43" s="296"/>
      <c r="C43" s="211"/>
      <c r="D43" s="211"/>
      <c r="E43" s="226"/>
      <c r="F43" s="237"/>
      <c r="G43" s="237"/>
      <c r="H43" s="75"/>
      <c r="I43" s="76"/>
      <c r="J43" s="76"/>
      <c r="K43" s="71"/>
      <c r="L43" s="77"/>
      <c r="M43" s="78"/>
    </row>
    <row r="44" spans="2:13" ht="25.35" customHeight="1" x14ac:dyDescent="0.2">
      <c r="B44" s="296"/>
      <c r="C44" s="211"/>
      <c r="D44" s="211"/>
      <c r="E44" s="226"/>
      <c r="F44" s="237"/>
      <c r="G44" s="237"/>
      <c r="H44" s="75"/>
      <c r="I44" s="76"/>
      <c r="J44" s="76"/>
      <c r="K44" s="71"/>
      <c r="L44" s="77"/>
      <c r="M44" s="78"/>
    </row>
    <row r="45" spans="2:13" ht="25.35" customHeight="1" thickBot="1" x14ac:dyDescent="0.25">
      <c r="B45" s="242"/>
      <c r="C45" s="243"/>
      <c r="D45" s="243"/>
      <c r="E45" s="244"/>
      <c r="F45" s="245"/>
      <c r="G45" s="245"/>
      <c r="H45" s="80"/>
      <c r="I45" s="81"/>
      <c r="J45" s="81"/>
      <c r="K45" s="82"/>
      <c r="L45" s="83"/>
      <c r="M45" s="84"/>
    </row>
    <row r="46" spans="2:13" ht="26.85" customHeight="1" thickBot="1" x14ac:dyDescent="0.25">
      <c r="B46" s="246"/>
      <c r="C46" s="246"/>
      <c r="D46" s="246"/>
      <c r="E46" s="246"/>
      <c r="F46" s="246"/>
      <c r="G46" s="246"/>
      <c r="H46" s="85"/>
      <c r="I46" s="86"/>
      <c r="J46" s="87" t="s">
        <v>2</v>
      </c>
      <c r="K46" s="87">
        <f xml:space="preserve"> SUM(K31:K45)</f>
        <v>0</v>
      </c>
      <c r="L46" s="88">
        <f>SUM(L31:L45)</f>
        <v>0</v>
      </c>
      <c r="M46" s="86"/>
    </row>
    <row r="47" spans="2:13" ht="27" customHeight="1" x14ac:dyDescent="0.2">
      <c r="B47" s="274" t="s">
        <v>13</v>
      </c>
      <c r="C47" s="274"/>
      <c r="D47" s="274"/>
      <c r="E47" s="274"/>
      <c r="F47" s="274"/>
      <c r="G47" s="274"/>
      <c r="H47" s="274"/>
      <c r="I47" s="274"/>
      <c r="J47" s="274"/>
      <c r="K47" s="274"/>
      <c r="L47" s="274"/>
      <c r="M47" s="89"/>
    </row>
    <row r="48" spans="2:13" ht="19.5" customHeight="1" thickBot="1" x14ac:dyDescent="0.25"/>
    <row r="49" spans="2:15" ht="13.5" customHeight="1" x14ac:dyDescent="0.2">
      <c r="B49" s="239" t="s">
        <v>45</v>
      </c>
      <c r="C49" s="353"/>
      <c r="D49" s="354"/>
      <c r="E49" s="354"/>
      <c r="F49" s="354"/>
      <c r="G49" s="354"/>
      <c r="H49" s="354"/>
      <c r="I49" s="354"/>
      <c r="J49" s="354"/>
      <c r="K49" s="354"/>
      <c r="L49" s="354"/>
      <c r="M49" s="355"/>
      <c r="N49" s="30"/>
      <c r="O49" s="30"/>
    </row>
    <row r="50" spans="2:15" ht="14.85" customHeight="1" x14ac:dyDescent="0.2">
      <c r="B50" s="240"/>
      <c r="C50" s="356"/>
      <c r="D50" s="357"/>
      <c r="E50" s="357"/>
      <c r="F50" s="357"/>
      <c r="G50" s="357"/>
      <c r="H50" s="357"/>
      <c r="I50" s="357"/>
      <c r="J50" s="357"/>
      <c r="K50" s="357"/>
      <c r="L50" s="357"/>
      <c r="M50" s="358"/>
      <c r="N50" s="30"/>
      <c r="O50" s="30"/>
    </row>
    <row r="51" spans="2:15" ht="14.85" customHeight="1" x14ac:dyDescent="0.2">
      <c r="B51" s="240"/>
      <c r="C51" s="356"/>
      <c r="D51" s="357"/>
      <c r="E51" s="357"/>
      <c r="F51" s="357"/>
      <c r="G51" s="357"/>
      <c r="H51" s="357"/>
      <c r="I51" s="357"/>
      <c r="J51" s="357"/>
      <c r="K51" s="357"/>
      <c r="L51" s="357"/>
      <c r="M51" s="358"/>
      <c r="N51" s="30"/>
      <c r="O51" s="30"/>
    </row>
    <row r="52" spans="2:15" ht="14.85" customHeight="1" x14ac:dyDescent="0.2">
      <c r="B52" s="240"/>
      <c r="C52" s="356"/>
      <c r="D52" s="357"/>
      <c r="E52" s="357"/>
      <c r="F52" s="357"/>
      <c r="G52" s="357"/>
      <c r="H52" s="357"/>
      <c r="I52" s="357"/>
      <c r="J52" s="357"/>
      <c r="K52" s="357"/>
      <c r="L52" s="357"/>
      <c r="M52" s="358"/>
      <c r="N52" s="30"/>
      <c r="O52" s="30"/>
    </row>
    <row r="53" spans="2:15" ht="14.85" customHeight="1" x14ac:dyDescent="0.2">
      <c r="B53" s="240"/>
      <c r="C53" s="356"/>
      <c r="D53" s="357"/>
      <c r="E53" s="357"/>
      <c r="F53" s="357"/>
      <c r="G53" s="357"/>
      <c r="H53" s="357"/>
      <c r="I53" s="357"/>
      <c r="J53" s="357"/>
      <c r="K53" s="357"/>
      <c r="L53" s="357"/>
      <c r="M53" s="358"/>
      <c r="N53" s="30"/>
      <c r="O53" s="30"/>
    </row>
    <row r="54" spans="2:15" ht="15" customHeight="1" thickBot="1" x14ac:dyDescent="0.25">
      <c r="B54" s="241"/>
      <c r="C54" s="359"/>
      <c r="D54" s="360"/>
      <c r="E54" s="360"/>
      <c r="F54" s="360"/>
      <c r="G54" s="360"/>
      <c r="H54" s="360"/>
      <c r="I54" s="360"/>
      <c r="J54" s="360"/>
      <c r="K54" s="360"/>
      <c r="L54" s="360"/>
      <c r="M54" s="361"/>
      <c r="N54" s="30"/>
      <c r="O54" s="30"/>
    </row>
    <row r="55" spans="2:15" ht="32.1" customHeight="1" x14ac:dyDescent="0.2">
      <c r="B55" s="29"/>
      <c r="C55" s="30"/>
      <c r="D55" s="30"/>
      <c r="E55" s="30"/>
      <c r="F55" s="30"/>
      <c r="G55" s="30"/>
      <c r="H55" s="30"/>
      <c r="I55" s="30"/>
      <c r="J55" s="30"/>
      <c r="K55" s="30"/>
      <c r="L55" s="30"/>
      <c r="M55" s="30"/>
      <c r="N55" s="30"/>
      <c r="O55" s="30"/>
    </row>
    <row r="56" spans="2:15" s="3" customFormat="1" ht="50.1" customHeight="1" thickBot="1" x14ac:dyDescent="0.25">
      <c r="B56" s="173" t="s">
        <v>59</v>
      </c>
      <c r="C56" s="173"/>
      <c r="D56" s="173"/>
      <c r="E56" s="173"/>
      <c r="F56" s="173"/>
      <c r="G56" s="173"/>
      <c r="H56" s="173"/>
      <c r="I56" s="173"/>
      <c r="J56" s="173"/>
    </row>
    <row r="57" spans="2:15" s="3" customFormat="1" ht="50.1" customHeight="1" thickBot="1" x14ac:dyDescent="0.3">
      <c r="B57" s="23"/>
      <c r="C57" s="23"/>
      <c r="D57" s="23"/>
      <c r="E57" s="23"/>
      <c r="F57" s="23"/>
      <c r="G57" s="23"/>
      <c r="H57" s="166" t="str">
        <f>IF(OR(B60="Dissertation",B60="Publikation als Erst- oder Letztautor:in",B60="Vortrag an einem wissenschaftlichen Kongress als Erstautor:in"),"Sie haben mind. eine wissenschaftliche Arbeit dokumentiert.","ACHTUNG: Sie haben keine wissenschaftliche Arbeit dokumentiert.")</f>
        <v>Sie haben mind. eine wissenschaftliche Arbeit dokumentiert.</v>
      </c>
      <c r="I57" s="341"/>
      <c r="J57" s="341"/>
      <c r="K57" s="342"/>
    </row>
    <row r="58" spans="2:15" s="3" customFormat="1" ht="11.1" customHeight="1" thickBot="1" x14ac:dyDescent="0.25">
      <c r="B58" s="23"/>
      <c r="C58" s="23"/>
      <c r="D58" s="23"/>
      <c r="E58" s="23"/>
      <c r="F58" s="23"/>
      <c r="G58" s="23"/>
      <c r="H58" s="23"/>
      <c r="I58" s="23"/>
      <c r="J58" s="23"/>
    </row>
    <row r="59" spans="2:15" s="3" customFormat="1" ht="50.1" customHeight="1" thickBot="1" x14ac:dyDescent="0.25">
      <c r="B59" s="171" t="s">
        <v>61</v>
      </c>
      <c r="C59" s="172"/>
      <c r="D59" s="172"/>
      <c r="E59" s="169" t="s">
        <v>60</v>
      </c>
      <c r="F59" s="172"/>
      <c r="G59" s="192"/>
      <c r="H59" s="169" t="s">
        <v>50</v>
      </c>
      <c r="I59" s="172"/>
      <c r="J59" s="192"/>
      <c r="K59" s="14" t="s">
        <v>12</v>
      </c>
    </row>
    <row r="60" spans="2:15" s="3" customFormat="1" ht="27.95" customHeight="1" x14ac:dyDescent="0.2">
      <c r="B60" s="306" t="s">
        <v>91</v>
      </c>
      <c r="C60" s="196"/>
      <c r="D60" s="197"/>
      <c r="E60" s="193"/>
      <c r="F60" s="194"/>
      <c r="G60" s="194"/>
      <c r="H60" s="195"/>
      <c r="I60" s="196"/>
      <c r="J60" s="197"/>
      <c r="K60" s="66"/>
    </row>
    <row r="61" spans="2:15" s="3" customFormat="1" ht="27.95" customHeight="1" x14ac:dyDescent="0.2">
      <c r="B61" s="198" t="s">
        <v>117</v>
      </c>
      <c r="C61" s="199"/>
      <c r="D61" s="200"/>
      <c r="E61" s="201"/>
      <c r="F61" s="202"/>
      <c r="G61" s="202"/>
      <c r="H61" s="203"/>
      <c r="I61" s="204"/>
      <c r="J61" s="205"/>
      <c r="K61" s="67"/>
    </row>
    <row r="62" spans="2:15" s="3" customFormat="1" ht="26.1" customHeight="1" thickBot="1" x14ac:dyDescent="0.25">
      <c r="B62" s="307" t="s">
        <v>115</v>
      </c>
      <c r="C62" s="209"/>
      <c r="D62" s="210"/>
      <c r="E62" s="206"/>
      <c r="F62" s="207"/>
      <c r="G62" s="207"/>
      <c r="H62" s="208"/>
      <c r="I62" s="209"/>
      <c r="J62" s="210"/>
      <c r="K62" s="68"/>
    </row>
    <row r="63" spans="2:15" s="3" customFormat="1" ht="26.1" customHeight="1" x14ac:dyDescent="0.2">
      <c r="B63" s="26"/>
      <c r="C63" s="26"/>
      <c r="D63" s="26"/>
      <c r="E63" s="28"/>
      <c r="F63" s="28"/>
      <c r="G63" s="28"/>
      <c r="H63" s="28"/>
      <c r="I63" s="28"/>
      <c r="J63" s="28"/>
    </row>
    <row r="64" spans="2:15" s="3" customFormat="1" ht="60.6" customHeight="1" x14ac:dyDescent="0.2">
      <c r="B64" s="173" t="s">
        <v>56</v>
      </c>
      <c r="C64" s="173"/>
      <c r="D64" s="173"/>
      <c r="E64" s="173"/>
      <c r="F64" s="173"/>
      <c r="G64" s="173"/>
    </row>
    <row r="65" spans="2:19" s="3" customFormat="1" ht="27" customHeight="1" x14ac:dyDescent="0.25">
      <c r="B65" s="275" t="s">
        <v>102</v>
      </c>
      <c r="C65" s="275"/>
      <c r="D65" s="275"/>
      <c r="E65" s="275"/>
      <c r="F65" s="275"/>
      <c r="G65" s="275"/>
      <c r="H65" s="275"/>
      <c r="I65" s="276"/>
    </row>
    <row r="66" spans="2:19" s="3" customFormat="1" ht="13.5" thickBot="1" x14ac:dyDescent="0.25"/>
    <row r="67" spans="2:19" s="3" customFormat="1" ht="51" customHeight="1" thickBot="1" x14ac:dyDescent="0.3">
      <c r="B67" s="262" t="s">
        <v>103</v>
      </c>
      <c r="C67" s="263"/>
      <c r="D67" s="264"/>
      <c r="E67" s="258" t="str">
        <f>IF(OR(I73="Sie haben ein umfassendes fachliches Curriculum dokumentiert.",I90="Sie haben ausreichend Weiterbildungscredits dokumentiert."),"Sie haben ausreichend theoretische Weiterbildung dokumentiert.","ACHTUNG: Sie haben nicht ausreichend theoretische Weiterbildung dokumentiert.")</f>
        <v>ACHTUNG: Sie haben nicht ausreichend theoretische Weiterbildung dokumentiert.</v>
      </c>
      <c r="F67" s="259"/>
      <c r="G67" s="260"/>
      <c r="H67" s="260"/>
      <c r="I67" s="260"/>
      <c r="J67" s="260"/>
      <c r="K67" s="260"/>
      <c r="L67" s="261"/>
    </row>
    <row r="68" spans="2:19" s="3" customFormat="1" ht="51" customHeight="1" x14ac:dyDescent="0.2">
      <c r="B68" s="113"/>
      <c r="C68" s="113"/>
      <c r="D68" s="113"/>
      <c r="E68" s="115"/>
      <c r="F68" s="114"/>
      <c r="G68" s="26"/>
      <c r="H68" s="26"/>
      <c r="I68" s="56"/>
      <c r="J68" s="56"/>
    </row>
    <row r="69" spans="2:19" s="3" customFormat="1" ht="19.5" x14ac:dyDescent="0.2">
      <c r="B69" s="297" t="s">
        <v>57</v>
      </c>
      <c r="C69" s="297"/>
      <c r="D69" s="297"/>
      <c r="E69" s="297"/>
      <c r="F69" s="297"/>
      <c r="G69" s="297"/>
    </row>
    <row r="70" spans="2:19" s="3" customFormat="1" ht="13.5" customHeight="1" x14ac:dyDescent="0.2">
      <c r="B70" s="25"/>
      <c r="C70" s="25"/>
      <c r="D70" s="25"/>
      <c r="E70" s="25"/>
      <c r="F70" s="25"/>
      <c r="G70" s="25"/>
      <c r="H70" s="25"/>
      <c r="I70" s="25"/>
      <c r="J70" s="25"/>
      <c r="K70" s="25"/>
      <c r="L70" s="25"/>
      <c r="M70" s="25"/>
      <c r="N70" s="25"/>
      <c r="O70" s="25"/>
    </row>
    <row r="71" spans="2:19" s="3" customFormat="1" ht="30.95" customHeight="1" x14ac:dyDescent="0.2">
      <c r="B71" s="174" t="s">
        <v>55</v>
      </c>
      <c r="C71" s="174"/>
      <c r="D71" s="174"/>
      <c r="E71" s="174"/>
      <c r="F71" s="174"/>
      <c r="G71" s="174"/>
      <c r="H71" s="174"/>
      <c r="I71" s="174"/>
      <c r="J71" s="174"/>
      <c r="K71" s="174"/>
      <c r="L71" s="174"/>
      <c r="M71" s="174"/>
      <c r="N71" s="174"/>
      <c r="O71" s="174"/>
      <c r="P71" s="174"/>
      <c r="Q71" s="174"/>
      <c r="R71" s="174"/>
      <c r="S71" s="174"/>
    </row>
    <row r="72" spans="2:19" s="3" customFormat="1" ht="30.95" customHeight="1" thickBot="1" x14ac:dyDescent="0.25">
      <c r="B72" s="27"/>
      <c r="C72" s="27"/>
      <c r="D72" s="27"/>
      <c r="E72" s="27"/>
      <c r="F72" s="27"/>
      <c r="G72" s="27"/>
      <c r="H72" s="27"/>
      <c r="I72" s="27"/>
      <c r="J72" s="27"/>
      <c r="K72" s="27"/>
      <c r="L72" s="27"/>
      <c r="M72" s="27"/>
      <c r="N72" s="27"/>
      <c r="O72" s="27"/>
      <c r="P72" s="27"/>
      <c r="Q72" s="27"/>
      <c r="R72" s="27"/>
      <c r="S72" s="27"/>
    </row>
    <row r="73" spans="2:19" s="3" customFormat="1" ht="68.099999999999994" customHeight="1" thickBot="1" x14ac:dyDescent="0.3">
      <c r="B73" s="25"/>
      <c r="C73" s="25"/>
      <c r="D73" s="25"/>
      <c r="E73" s="25"/>
      <c r="F73" s="25"/>
      <c r="G73" s="25"/>
      <c r="H73" s="25"/>
      <c r="I73" s="253" t="str">
        <f>IF(OR(K76&gt;9,K77&gt;9,K78&gt;9),"Sie haben ein umfassendes fachliches Curriculum dokumentiert.","Sie haben kein umfassendes fachliches Curriculum dokumentiert.")</f>
        <v>Sie haben kein umfassendes fachliches Curriculum dokumentiert.</v>
      </c>
      <c r="J73" s="254"/>
      <c r="K73" s="254"/>
      <c r="L73" s="255"/>
      <c r="M73" s="25"/>
      <c r="N73" s="25"/>
      <c r="O73" s="25"/>
    </row>
    <row r="74" spans="2:19" s="3" customFormat="1" ht="17.100000000000001" customHeight="1" thickBot="1" x14ac:dyDescent="0.3">
      <c r="B74" s="25"/>
      <c r="C74" s="25"/>
      <c r="D74" s="25"/>
      <c r="E74" s="25"/>
      <c r="F74" s="25"/>
      <c r="G74" s="25"/>
      <c r="H74" s="60"/>
      <c r="I74" s="111"/>
      <c r="J74" s="112"/>
      <c r="K74" s="112"/>
      <c r="L74" s="112"/>
      <c r="M74" s="25"/>
      <c r="N74" s="25"/>
      <c r="O74" s="25"/>
    </row>
    <row r="75" spans="2:19" s="3" customFormat="1" ht="55.5" customHeight="1" thickBot="1" x14ac:dyDescent="0.25">
      <c r="B75" s="171" t="s">
        <v>54</v>
      </c>
      <c r="C75" s="172"/>
      <c r="D75" s="172"/>
      <c r="E75" s="169" t="s">
        <v>1</v>
      </c>
      <c r="F75" s="172"/>
      <c r="G75" s="192"/>
      <c r="H75" s="169" t="s">
        <v>50</v>
      </c>
      <c r="I75" s="172"/>
      <c r="J75" s="192"/>
      <c r="K75" s="16" t="s">
        <v>75</v>
      </c>
      <c r="L75" s="14" t="s">
        <v>12</v>
      </c>
      <c r="M75" s="25"/>
      <c r="N75" s="25"/>
      <c r="O75" s="25"/>
    </row>
    <row r="76" spans="2:19" s="3" customFormat="1" ht="25.5" customHeight="1" x14ac:dyDescent="0.2">
      <c r="B76" s="306"/>
      <c r="C76" s="196"/>
      <c r="D76" s="196"/>
      <c r="E76" s="313"/>
      <c r="F76" s="314"/>
      <c r="G76" s="314"/>
      <c r="H76" s="195"/>
      <c r="I76" s="196"/>
      <c r="J76" s="197"/>
      <c r="K76" s="95"/>
      <c r="L76" s="98"/>
    </row>
    <row r="77" spans="2:19" s="3" customFormat="1" ht="25.5" customHeight="1" x14ac:dyDescent="0.2">
      <c r="B77" s="198"/>
      <c r="C77" s="199"/>
      <c r="D77" s="199"/>
      <c r="E77" s="201"/>
      <c r="F77" s="202"/>
      <c r="G77" s="202"/>
      <c r="H77" s="362"/>
      <c r="I77" s="199"/>
      <c r="J77" s="200"/>
      <c r="K77" s="96"/>
      <c r="L77" s="99"/>
    </row>
    <row r="78" spans="2:19" s="3" customFormat="1" ht="25.5" customHeight="1" thickBot="1" x14ac:dyDescent="0.25">
      <c r="B78" s="307"/>
      <c r="C78" s="209"/>
      <c r="D78" s="209"/>
      <c r="H78" s="208"/>
      <c r="I78" s="209"/>
      <c r="J78" s="210"/>
      <c r="K78" s="97"/>
      <c r="L78" s="100"/>
    </row>
    <row r="79" spans="2:19" s="3" customFormat="1" ht="25.5" customHeight="1" thickBot="1" x14ac:dyDescent="0.25">
      <c r="B79" s="108"/>
      <c r="C79" s="109"/>
      <c r="D79" s="109"/>
      <c r="E79" s="206"/>
      <c r="F79" s="207"/>
      <c r="G79" s="207"/>
      <c r="H79" s="108"/>
      <c r="I79" s="109"/>
      <c r="J79" s="109"/>
      <c r="K79" s="86"/>
      <c r="L79" s="110"/>
    </row>
    <row r="80" spans="2:19" s="3" customFormat="1" ht="29.45" customHeight="1" x14ac:dyDescent="0.2">
      <c r="B80" s="297" t="s">
        <v>58</v>
      </c>
      <c r="C80" s="297"/>
      <c r="D80" s="297"/>
      <c r="E80" s="297"/>
      <c r="F80" s="297"/>
      <c r="G80" s="297"/>
      <c r="H80" s="25"/>
      <c r="I80" s="25"/>
      <c r="J80" s="25"/>
      <c r="K80" s="25"/>
      <c r="L80" s="25"/>
      <c r="M80" s="25"/>
      <c r="N80" s="25"/>
      <c r="O80" s="25"/>
    </row>
    <row r="81" spans="2:19" s="3" customFormat="1" ht="25.5" customHeight="1" thickBot="1" x14ac:dyDescent="0.25">
      <c r="B81" s="108"/>
      <c r="C81" s="109"/>
      <c r="D81" s="109"/>
      <c r="E81" s="108"/>
      <c r="F81" s="109"/>
      <c r="G81" s="109"/>
      <c r="H81" s="108"/>
      <c r="I81" s="109"/>
      <c r="J81" s="109"/>
      <c r="K81" s="86"/>
      <c r="L81" s="110"/>
      <c r="M81" s="4"/>
      <c r="N81" s="4"/>
    </row>
    <row r="82" spans="2:19" s="3" customFormat="1" ht="48.95" customHeight="1" x14ac:dyDescent="0.2">
      <c r="B82" s="51" t="s">
        <v>87</v>
      </c>
      <c r="C82" s="52"/>
      <c r="D82" s="52"/>
      <c r="E82" s="267" t="s">
        <v>116</v>
      </c>
      <c r="F82" s="179"/>
      <c r="G82" s="26"/>
      <c r="H82" s="26"/>
      <c r="I82" s="268" t="s">
        <v>86</v>
      </c>
      <c r="J82" s="269"/>
      <c r="K82" s="270">
        <f xml:space="preserve"> SUM(K84+K85+K88)</f>
        <v>0</v>
      </c>
      <c r="L82" s="271"/>
      <c r="M82" s="4"/>
      <c r="N82" s="4"/>
    </row>
    <row r="83" spans="2:19" s="3" customFormat="1" ht="87.75" customHeight="1" x14ac:dyDescent="0.2">
      <c r="B83" s="363" t="s">
        <v>107</v>
      </c>
      <c r="C83" s="364"/>
      <c r="D83" s="364"/>
      <c r="E83" s="248">
        <v>3</v>
      </c>
      <c r="F83" s="187"/>
      <c r="G83" s="4"/>
      <c r="H83" s="4"/>
      <c r="I83" s="249" t="s">
        <v>132</v>
      </c>
      <c r="J83" s="250"/>
      <c r="K83" s="251" t="str">
        <f>IF(AND(K94="Ja", I133="Ja", K168="Ja"), "Ja", "Nein")</f>
        <v>Nein</v>
      </c>
      <c r="L83" s="252"/>
      <c r="M83" s="4"/>
      <c r="N83" s="4"/>
    </row>
    <row r="84" spans="2:19" s="3" customFormat="1" ht="72" customHeight="1" x14ac:dyDescent="0.2">
      <c r="B84" s="363" t="s">
        <v>131</v>
      </c>
      <c r="C84" s="364"/>
      <c r="D84" s="364"/>
      <c r="E84" s="248">
        <v>12</v>
      </c>
      <c r="F84" s="187"/>
      <c r="G84" s="4"/>
      <c r="H84" s="4"/>
      <c r="I84" s="249" t="s">
        <v>84</v>
      </c>
      <c r="J84" s="250"/>
      <c r="K84" s="370">
        <f xml:space="preserve"> G94</f>
        <v>0</v>
      </c>
      <c r="L84" s="371"/>
      <c r="M84" s="4"/>
      <c r="N84" s="4"/>
    </row>
    <row r="85" spans="2:19" s="3" customFormat="1" ht="78" customHeight="1" x14ac:dyDescent="0.2">
      <c r="B85" s="213" t="s">
        <v>101</v>
      </c>
      <c r="C85" s="214"/>
      <c r="D85" s="120" t="s">
        <v>109</v>
      </c>
      <c r="E85" s="372">
        <v>48</v>
      </c>
      <c r="F85" s="373"/>
      <c r="G85" s="4"/>
      <c r="H85" s="4"/>
      <c r="I85" s="374" t="s">
        <v>112</v>
      </c>
      <c r="J85" s="375"/>
      <c r="K85" s="376">
        <f xml:space="preserve"> I129</f>
        <v>0</v>
      </c>
      <c r="L85" s="377"/>
      <c r="M85" s="4"/>
      <c r="N85" s="4"/>
    </row>
    <row r="86" spans="2:19" s="3" customFormat="1" ht="78" customHeight="1" x14ac:dyDescent="0.2">
      <c r="B86" s="215"/>
      <c r="C86" s="175"/>
      <c r="D86" s="121" t="s">
        <v>110</v>
      </c>
      <c r="E86" s="218" t="s">
        <v>134</v>
      </c>
      <c r="F86" s="219"/>
      <c r="G86" s="4"/>
      <c r="H86" s="4"/>
      <c r="I86" s="222" t="s">
        <v>113</v>
      </c>
      <c r="J86" s="223"/>
      <c r="K86" s="229">
        <f>I130</f>
        <v>0</v>
      </c>
      <c r="L86" s="230"/>
      <c r="M86" s="4"/>
      <c r="N86" s="4"/>
    </row>
    <row r="87" spans="2:19" s="3" customFormat="1" ht="78" customHeight="1" x14ac:dyDescent="0.2">
      <c r="B87" s="216"/>
      <c r="C87" s="217"/>
      <c r="D87" s="122" t="s">
        <v>111</v>
      </c>
      <c r="E87" s="220" t="s">
        <v>135</v>
      </c>
      <c r="F87" s="221"/>
      <c r="G87" s="4"/>
      <c r="H87" s="4"/>
      <c r="I87" s="224" t="s">
        <v>114</v>
      </c>
      <c r="J87" s="225"/>
      <c r="K87" s="231">
        <f>I131</f>
        <v>0</v>
      </c>
      <c r="L87" s="232"/>
      <c r="M87" s="4"/>
      <c r="N87" s="4"/>
    </row>
    <row r="88" spans="2:19" s="3" customFormat="1" ht="80.25" customHeight="1" thickBot="1" x14ac:dyDescent="0.25">
      <c r="B88" s="162" t="s">
        <v>85</v>
      </c>
      <c r="C88" s="378"/>
      <c r="D88" s="378"/>
      <c r="E88" s="379"/>
      <c r="F88" s="145"/>
      <c r="G88" s="4"/>
      <c r="H88" s="4"/>
      <c r="I88" s="318" t="s">
        <v>88</v>
      </c>
      <c r="J88" s="319"/>
      <c r="K88" s="380">
        <f xml:space="preserve"> G168</f>
        <v>0</v>
      </c>
      <c r="L88" s="381"/>
      <c r="M88" s="4"/>
      <c r="N88" s="4"/>
    </row>
    <row r="89" spans="2:19" s="3" customFormat="1" ht="25.5" customHeight="1" thickBot="1" x14ac:dyDescent="0.25">
      <c r="B89" s="65"/>
      <c r="C89" s="65"/>
      <c r="D89" s="65"/>
      <c r="M89" s="4"/>
      <c r="N89" s="4"/>
    </row>
    <row r="90" spans="2:19" s="3" customFormat="1" ht="57.95" customHeight="1" thickBot="1" x14ac:dyDescent="0.3">
      <c r="B90" s="65"/>
      <c r="C90" s="65"/>
      <c r="D90" s="65"/>
      <c r="I90" s="166" t="str">
        <f>IF(AND(K82&gt;=180,K83="Ja",K84&gt;=40,K85&gt;=80,K86&gt;=20,K87&gt;=20,K88&gt;=60),"Sie haben ausreichend Weiterbildungscredits dokumentiert.","ACHTUNG: Sie haben nicht ausreichend Weiterbildungscredits dokumentiert.")</f>
        <v>ACHTUNG: Sie haben nicht ausreichend Weiterbildungscredits dokumentiert.</v>
      </c>
      <c r="J90" s="256"/>
      <c r="K90" s="256"/>
      <c r="L90" s="257"/>
      <c r="M90" s="4"/>
      <c r="N90" s="4"/>
    </row>
    <row r="91" spans="2:19" s="3" customFormat="1" ht="25.5" customHeight="1" x14ac:dyDescent="0.2">
      <c r="B91" s="25"/>
      <c r="C91" s="33"/>
      <c r="D91" s="33"/>
      <c r="E91" s="25"/>
      <c r="F91" s="33"/>
      <c r="G91" s="33"/>
      <c r="H91" s="25"/>
      <c r="I91" s="33"/>
      <c r="J91" s="33"/>
      <c r="K91" s="60"/>
      <c r="L91" s="25"/>
    </row>
    <row r="92" spans="2:19" s="61" customFormat="1" ht="38.450000000000003" customHeight="1" x14ac:dyDescent="0.25">
      <c r="B92" s="247" t="s">
        <v>108</v>
      </c>
      <c r="C92" s="247"/>
      <c r="D92" s="247"/>
      <c r="E92" s="247"/>
      <c r="F92" s="247"/>
      <c r="L92" s="62"/>
      <c r="M92" s="62"/>
      <c r="N92" s="62"/>
      <c r="O92" s="62"/>
    </row>
    <row r="93" spans="2:19" s="3" customFormat="1" ht="13.5" customHeight="1" thickBot="1" x14ac:dyDescent="0.25">
      <c r="L93" s="25"/>
      <c r="M93" s="25"/>
      <c r="N93" s="25"/>
      <c r="O93" s="25"/>
    </row>
    <row r="94" spans="2:19" s="3" customFormat="1" ht="59.1" customHeight="1" thickBot="1" x14ac:dyDescent="0.3">
      <c r="B94" s="123" t="s">
        <v>78</v>
      </c>
      <c r="C94" s="118">
        <v>12</v>
      </c>
      <c r="D94" s="119"/>
      <c r="E94" s="265" t="s">
        <v>47</v>
      </c>
      <c r="F94" s="266"/>
      <c r="G94" s="11">
        <f xml:space="preserve"> SUM(P97:P115)</f>
        <v>0</v>
      </c>
      <c r="I94" s="265" t="s">
        <v>106</v>
      </c>
      <c r="J94" s="369"/>
      <c r="K94" s="11" t="str">
        <f>IF(AND(COUNTIF(B97:B115,"Allgemeine Kenntnisse")&gt;0,COUNTIF(B97:B115,"Juristische Basiskenntnisse")&gt;0,COUNTIF(B97:B115,"Spezifische Kenntnisse")&gt;0),"Ja","Nein")</f>
        <v>Nein</v>
      </c>
      <c r="L94" s="116"/>
      <c r="M94" s="117"/>
      <c r="N94" s="366" t="str">
        <f>IF(AND(G94&gt;=40,K94="Ja"),"Sie haben ausreichend Credits in diesem Bereich dokumentiert.","ACHTUNG: Sie haben nicht ausreichend Credits in diesem Bereich dokumentiert.")</f>
        <v>ACHTUNG: Sie haben nicht ausreichend Credits in diesem Bereich dokumentiert.</v>
      </c>
      <c r="O94" s="167"/>
      <c r="P94" s="167"/>
      <c r="Q94" s="168"/>
      <c r="R94" s="4"/>
      <c r="S94" s="4"/>
    </row>
    <row r="95" spans="2:19" s="3" customFormat="1" ht="12.75" customHeight="1" thickBot="1" x14ac:dyDescent="0.25"/>
    <row r="96" spans="2:19" ht="53.85" customHeight="1" thickBot="1" x14ac:dyDescent="0.25">
      <c r="B96" s="13" t="s">
        <v>104</v>
      </c>
      <c r="C96" s="16" t="s">
        <v>89</v>
      </c>
      <c r="D96" s="347" t="s">
        <v>48</v>
      </c>
      <c r="E96" s="348"/>
      <c r="F96" s="347" t="s">
        <v>46</v>
      </c>
      <c r="G96" s="348"/>
      <c r="H96" s="348"/>
      <c r="I96" s="169" t="s">
        <v>136</v>
      </c>
      <c r="J96" s="172"/>
      <c r="K96" s="192"/>
      <c r="L96" s="347" t="s">
        <v>51</v>
      </c>
      <c r="M96" s="348"/>
      <c r="N96" s="16" t="s">
        <v>9</v>
      </c>
      <c r="O96" s="16" t="s">
        <v>14</v>
      </c>
      <c r="P96" s="16" t="s">
        <v>74</v>
      </c>
      <c r="Q96" s="14" t="s">
        <v>12</v>
      </c>
      <c r="R96" s="4"/>
    </row>
    <row r="97" spans="2:17" s="3" customFormat="1" ht="26.1" customHeight="1" x14ac:dyDescent="0.2">
      <c r="B97" s="129" t="s">
        <v>133</v>
      </c>
      <c r="C97" s="74"/>
      <c r="D97" s="211"/>
      <c r="E97" s="212"/>
      <c r="F97" s="211"/>
      <c r="G97" s="212"/>
      <c r="H97" s="212"/>
      <c r="I97" s="233"/>
      <c r="J97" s="234"/>
      <c r="K97" s="235"/>
      <c r="L97" s="308"/>
      <c r="M97" s="309"/>
      <c r="N97" s="101"/>
      <c r="O97" s="101"/>
      <c r="P97" s="102"/>
      <c r="Q97" s="78"/>
    </row>
    <row r="98" spans="2:17" s="3" customFormat="1" ht="25.35" customHeight="1" x14ac:dyDescent="0.2">
      <c r="B98" s="129" t="s">
        <v>133</v>
      </c>
      <c r="C98" s="74"/>
      <c r="D98" s="211"/>
      <c r="E98" s="212"/>
      <c r="F98" s="211"/>
      <c r="G98" s="212"/>
      <c r="H98" s="212"/>
      <c r="I98" s="226"/>
      <c r="J98" s="227"/>
      <c r="K98" s="228"/>
      <c r="L98" s="308"/>
      <c r="M98" s="309"/>
      <c r="N98" s="101"/>
      <c r="O98" s="101"/>
      <c r="P98" s="102"/>
      <c r="Q98" s="78"/>
    </row>
    <row r="99" spans="2:17" s="3" customFormat="1" ht="25.35" customHeight="1" x14ac:dyDescent="0.2">
      <c r="B99" s="129" t="s">
        <v>133</v>
      </c>
      <c r="C99" s="74"/>
      <c r="D99" s="211"/>
      <c r="E99" s="212"/>
      <c r="F99" s="211"/>
      <c r="G99" s="212"/>
      <c r="H99" s="212"/>
      <c r="I99" s="226"/>
      <c r="J99" s="227"/>
      <c r="K99" s="228"/>
      <c r="L99" s="308"/>
      <c r="M99" s="309"/>
      <c r="N99" s="101"/>
      <c r="O99" s="101"/>
      <c r="P99" s="102"/>
      <c r="Q99" s="78"/>
    </row>
    <row r="100" spans="2:17" s="3" customFormat="1" ht="25.35" customHeight="1" x14ac:dyDescent="0.2">
      <c r="B100" s="129" t="s">
        <v>133</v>
      </c>
      <c r="C100" s="74"/>
      <c r="D100" s="211"/>
      <c r="E100" s="212"/>
      <c r="F100" s="211"/>
      <c r="G100" s="212"/>
      <c r="H100" s="212"/>
      <c r="I100" s="226"/>
      <c r="J100" s="227"/>
      <c r="K100" s="228"/>
      <c r="L100" s="308"/>
      <c r="M100" s="309"/>
      <c r="N100" s="101"/>
      <c r="O100" s="101"/>
      <c r="P100" s="102"/>
      <c r="Q100" s="78"/>
    </row>
    <row r="101" spans="2:17" s="3" customFormat="1" ht="25.35" customHeight="1" x14ac:dyDescent="0.2">
      <c r="B101" s="129" t="s">
        <v>133</v>
      </c>
      <c r="C101" s="74"/>
      <c r="D101" s="211"/>
      <c r="E101" s="212"/>
      <c r="F101" s="211"/>
      <c r="G101" s="212"/>
      <c r="H101" s="212"/>
      <c r="I101" s="226"/>
      <c r="J101" s="227"/>
      <c r="K101" s="228"/>
      <c r="L101" s="308"/>
      <c r="M101" s="309"/>
      <c r="N101" s="101"/>
      <c r="O101" s="101"/>
      <c r="P101" s="102"/>
      <c r="Q101" s="78"/>
    </row>
    <row r="102" spans="2:17" s="3" customFormat="1" ht="25.35" customHeight="1" x14ac:dyDescent="0.2">
      <c r="B102" s="129" t="s">
        <v>133</v>
      </c>
      <c r="C102" s="74"/>
      <c r="D102" s="211"/>
      <c r="E102" s="212"/>
      <c r="F102" s="211"/>
      <c r="G102" s="212"/>
      <c r="H102" s="212"/>
      <c r="I102" s="226"/>
      <c r="J102" s="227"/>
      <c r="K102" s="228"/>
      <c r="L102" s="308"/>
      <c r="M102" s="309"/>
      <c r="N102" s="101"/>
      <c r="O102" s="101"/>
      <c r="P102" s="102"/>
      <c r="Q102" s="78"/>
    </row>
    <row r="103" spans="2:17" s="3" customFormat="1" ht="25.35" customHeight="1" x14ac:dyDescent="0.2">
      <c r="B103" s="129" t="s">
        <v>133</v>
      </c>
      <c r="C103" s="74"/>
      <c r="D103" s="211"/>
      <c r="E103" s="212"/>
      <c r="F103" s="211"/>
      <c r="G103" s="212"/>
      <c r="H103" s="212"/>
      <c r="I103" s="226"/>
      <c r="J103" s="227"/>
      <c r="K103" s="228"/>
      <c r="L103" s="308"/>
      <c r="M103" s="309"/>
      <c r="N103" s="101"/>
      <c r="O103" s="101"/>
      <c r="P103" s="102"/>
      <c r="Q103" s="78"/>
    </row>
    <row r="104" spans="2:17" s="3" customFormat="1" ht="25.35" customHeight="1" x14ac:dyDescent="0.2">
      <c r="B104" s="129" t="s">
        <v>133</v>
      </c>
      <c r="C104" s="74"/>
      <c r="D104" s="211"/>
      <c r="E104" s="212"/>
      <c r="F104" s="211"/>
      <c r="G104" s="212"/>
      <c r="H104" s="212"/>
      <c r="I104" s="226"/>
      <c r="J104" s="227"/>
      <c r="K104" s="228"/>
      <c r="L104" s="308"/>
      <c r="M104" s="309"/>
      <c r="N104" s="101"/>
      <c r="O104" s="101"/>
      <c r="P104" s="102"/>
      <c r="Q104" s="78"/>
    </row>
    <row r="105" spans="2:17" s="3" customFormat="1" ht="25.35" customHeight="1" x14ac:dyDescent="0.2">
      <c r="B105" s="129" t="s">
        <v>133</v>
      </c>
      <c r="C105" s="74"/>
      <c r="D105" s="211"/>
      <c r="E105" s="212"/>
      <c r="F105" s="211"/>
      <c r="G105" s="212"/>
      <c r="H105" s="212"/>
      <c r="I105" s="226"/>
      <c r="J105" s="227"/>
      <c r="K105" s="228"/>
      <c r="L105" s="308"/>
      <c r="M105" s="309"/>
      <c r="N105" s="101"/>
      <c r="O105" s="101"/>
      <c r="P105" s="102"/>
      <c r="Q105" s="78"/>
    </row>
    <row r="106" spans="2:17" s="3" customFormat="1" ht="25.35" customHeight="1" x14ac:dyDescent="0.2">
      <c r="B106" s="129" t="s">
        <v>133</v>
      </c>
      <c r="C106" s="74"/>
      <c r="D106" s="211"/>
      <c r="E106" s="212"/>
      <c r="F106" s="211"/>
      <c r="G106" s="212"/>
      <c r="H106" s="212"/>
      <c r="I106" s="226"/>
      <c r="J106" s="227"/>
      <c r="K106" s="228"/>
      <c r="L106" s="308"/>
      <c r="M106" s="309"/>
      <c r="N106" s="101"/>
      <c r="O106" s="101"/>
      <c r="P106" s="102"/>
      <c r="Q106" s="78"/>
    </row>
    <row r="107" spans="2:17" s="3" customFormat="1" ht="25.35" customHeight="1" x14ac:dyDescent="0.2">
      <c r="B107" s="129" t="s">
        <v>133</v>
      </c>
      <c r="C107" s="74"/>
      <c r="D107" s="211"/>
      <c r="E107" s="212"/>
      <c r="F107" s="211"/>
      <c r="G107" s="212"/>
      <c r="H107" s="212"/>
      <c r="I107" s="226"/>
      <c r="J107" s="227"/>
      <c r="K107" s="228"/>
      <c r="L107" s="308"/>
      <c r="M107" s="309"/>
      <c r="N107" s="101"/>
      <c r="O107" s="101"/>
      <c r="P107" s="102"/>
      <c r="Q107" s="78"/>
    </row>
    <row r="108" spans="2:17" s="3" customFormat="1" ht="25.35" customHeight="1" x14ac:dyDescent="0.2">
      <c r="B108" s="129" t="s">
        <v>133</v>
      </c>
      <c r="C108" s="74"/>
      <c r="D108" s="211"/>
      <c r="E108" s="212"/>
      <c r="F108" s="211"/>
      <c r="G108" s="212"/>
      <c r="H108" s="212"/>
      <c r="I108" s="226"/>
      <c r="J108" s="227"/>
      <c r="K108" s="228"/>
      <c r="L108" s="308"/>
      <c r="M108" s="309"/>
      <c r="N108" s="101"/>
      <c r="O108" s="101"/>
      <c r="P108" s="102"/>
      <c r="Q108" s="78"/>
    </row>
    <row r="109" spans="2:17" s="3" customFormat="1" ht="25.35" customHeight="1" x14ac:dyDescent="0.2">
      <c r="B109" s="129" t="s">
        <v>133</v>
      </c>
      <c r="C109" s="74"/>
      <c r="D109" s="211"/>
      <c r="E109" s="212"/>
      <c r="F109" s="211"/>
      <c r="G109" s="212"/>
      <c r="H109" s="212"/>
      <c r="I109" s="226"/>
      <c r="J109" s="227"/>
      <c r="K109" s="228"/>
      <c r="L109" s="308"/>
      <c r="M109" s="309"/>
      <c r="N109" s="101"/>
      <c r="O109" s="101"/>
      <c r="P109" s="102"/>
      <c r="Q109" s="78"/>
    </row>
    <row r="110" spans="2:17" s="3" customFormat="1" ht="25.35" customHeight="1" x14ac:dyDescent="0.2">
      <c r="B110" s="129" t="s">
        <v>133</v>
      </c>
      <c r="C110" s="74"/>
      <c r="D110" s="211"/>
      <c r="E110" s="212"/>
      <c r="F110" s="211"/>
      <c r="G110" s="212"/>
      <c r="H110" s="212"/>
      <c r="I110" s="226"/>
      <c r="J110" s="227"/>
      <c r="K110" s="228"/>
      <c r="L110" s="308"/>
      <c r="M110" s="309"/>
      <c r="N110" s="101"/>
      <c r="O110" s="101"/>
      <c r="P110" s="102"/>
      <c r="Q110" s="78"/>
    </row>
    <row r="111" spans="2:17" s="3" customFormat="1" ht="25.35" customHeight="1" x14ac:dyDescent="0.2">
      <c r="B111" s="129" t="s">
        <v>133</v>
      </c>
      <c r="C111" s="74"/>
      <c r="D111" s="211"/>
      <c r="E111" s="212"/>
      <c r="F111" s="211"/>
      <c r="G111" s="212"/>
      <c r="H111" s="212"/>
      <c r="I111" s="226"/>
      <c r="J111" s="227"/>
      <c r="K111" s="228"/>
      <c r="L111" s="308"/>
      <c r="M111" s="309"/>
      <c r="N111" s="101"/>
      <c r="O111" s="101"/>
      <c r="P111" s="102"/>
      <c r="Q111" s="78"/>
    </row>
    <row r="112" spans="2:17" s="3" customFormat="1" ht="25.35" customHeight="1" x14ac:dyDescent="0.2">
      <c r="B112" s="129" t="s">
        <v>133</v>
      </c>
      <c r="C112" s="74"/>
      <c r="D112" s="211"/>
      <c r="E112" s="212"/>
      <c r="F112" s="211"/>
      <c r="G112" s="212"/>
      <c r="H112" s="212"/>
      <c r="I112" s="226"/>
      <c r="J112" s="227"/>
      <c r="K112" s="228"/>
      <c r="L112" s="308"/>
      <c r="M112" s="309"/>
      <c r="N112" s="101"/>
      <c r="O112" s="101"/>
      <c r="P112" s="102"/>
      <c r="Q112" s="78"/>
    </row>
    <row r="113" spans="2:17" s="3" customFormat="1" ht="25.35" customHeight="1" x14ac:dyDescent="0.2">
      <c r="B113" s="129" t="s">
        <v>133</v>
      </c>
      <c r="C113" s="74"/>
      <c r="D113" s="211"/>
      <c r="E113" s="212"/>
      <c r="F113" s="211"/>
      <c r="G113" s="212"/>
      <c r="H113" s="212"/>
      <c r="I113" s="226"/>
      <c r="J113" s="227"/>
      <c r="K113" s="228"/>
      <c r="L113" s="308"/>
      <c r="M113" s="309"/>
      <c r="N113" s="101"/>
      <c r="O113" s="101"/>
      <c r="P113" s="102"/>
      <c r="Q113" s="78"/>
    </row>
    <row r="114" spans="2:17" s="3" customFormat="1" ht="25.35" customHeight="1" x14ac:dyDescent="0.2">
      <c r="B114" s="129" t="s">
        <v>133</v>
      </c>
      <c r="C114" s="74"/>
      <c r="D114" s="211"/>
      <c r="E114" s="212"/>
      <c r="F114" s="211"/>
      <c r="G114" s="212"/>
      <c r="H114" s="212"/>
      <c r="I114" s="226"/>
      <c r="J114" s="227"/>
      <c r="K114" s="228"/>
      <c r="L114" s="308"/>
      <c r="M114" s="309"/>
      <c r="N114" s="101"/>
      <c r="O114" s="101"/>
      <c r="P114" s="102"/>
      <c r="Q114" s="78"/>
    </row>
    <row r="115" spans="2:17" s="3" customFormat="1" ht="25.35" customHeight="1" thickBot="1" x14ac:dyDescent="0.25">
      <c r="B115" s="129" t="s">
        <v>133</v>
      </c>
      <c r="C115" s="79"/>
      <c r="D115" s="243"/>
      <c r="E115" s="334"/>
      <c r="F115" s="243"/>
      <c r="G115" s="334"/>
      <c r="H115" s="334"/>
      <c r="I115" s="244"/>
      <c r="J115" s="351"/>
      <c r="K115" s="352"/>
      <c r="L115" s="335"/>
      <c r="M115" s="336"/>
      <c r="N115" s="103"/>
      <c r="O115" s="103"/>
      <c r="P115" s="104"/>
      <c r="Q115" s="84"/>
    </row>
    <row r="116" spans="2:17" s="3" customFormat="1" ht="25.35" customHeight="1" thickBot="1" x14ac:dyDescent="0.25">
      <c r="D116" s="31"/>
      <c r="E116" s="31"/>
      <c r="F116" s="31"/>
      <c r="G116" s="31"/>
      <c r="H116" s="31"/>
      <c r="I116" s="31"/>
      <c r="J116" s="31"/>
      <c r="K116" s="31"/>
      <c r="L116" s="31"/>
      <c r="M116" s="31"/>
      <c r="N116" s="31"/>
      <c r="O116" s="34" t="s">
        <v>2</v>
      </c>
      <c r="P116" s="24">
        <f xml:space="preserve"> SUM(P97:P115)</f>
        <v>0</v>
      </c>
      <c r="Q116" s="32"/>
    </row>
    <row r="117" spans="2:17" s="3" customFormat="1" ht="15.6" customHeight="1" x14ac:dyDescent="0.25">
      <c r="B117" s="337" t="s">
        <v>105</v>
      </c>
      <c r="C117" s="137"/>
      <c r="D117" s="137"/>
      <c r="E117" s="137"/>
      <c r="F117" s="137"/>
      <c r="G117" s="137"/>
      <c r="H117" s="137"/>
      <c r="I117" s="137"/>
      <c r="J117" s="137"/>
      <c r="K117" s="137"/>
      <c r="L117" s="137"/>
    </row>
    <row r="118" spans="2:17" s="3" customFormat="1" ht="15.6" customHeight="1" x14ac:dyDescent="0.25">
      <c r="B118" s="35" t="s">
        <v>92</v>
      </c>
      <c r="C118"/>
      <c r="D118"/>
      <c r="E118"/>
      <c r="F118"/>
      <c r="G118"/>
      <c r="H118"/>
      <c r="I118"/>
      <c r="J118"/>
      <c r="K118"/>
      <c r="L118"/>
    </row>
    <row r="119" spans="2:17" s="3" customFormat="1" ht="33" customHeight="1" thickBot="1" x14ac:dyDescent="0.25"/>
    <row r="120" spans="2:17" s="3" customFormat="1" ht="15" customHeight="1" x14ac:dyDescent="0.2">
      <c r="B120" s="130" t="s">
        <v>45</v>
      </c>
      <c r="C120" s="133"/>
      <c r="D120" s="134"/>
      <c r="E120" s="134"/>
      <c r="F120" s="134"/>
      <c r="G120" s="134"/>
      <c r="H120" s="134"/>
      <c r="I120" s="134"/>
      <c r="J120" s="134"/>
      <c r="K120" s="134"/>
      <c r="L120" s="134"/>
      <c r="M120" s="134"/>
      <c r="N120" s="134"/>
      <c r="O120" s="134"/>
      <c r="P120" s="134"/>
      <c r="Q120" s="135"/>
    </row>
    <row r="121" spans="2:17" s="3" customFormat="1" ht="15" customHeight="1" x14ac:dyDescent="0.2">
      <c r="B121" s="131"/>
      <c r="C121" s="136"/>
      <c r="D121" s="137"/>
      <c r="E121" s="137"/>
      <c r="F121" s="137"/>
      <c r="G121" s="137"/>
      <c r="H121" s="137"/>
      <c r="I121" s="137"/>
      <c r="J121" s="137"/>
      <c r="K121" s="137"/>
      <c r="L121" s="137"/>
      <c r="M121" s="137"/>
      <c r="N121" s="137"/>
      <c r="O121" s="137"/>
      <c r="P121" s="137"/>
      <c r="Q121" s="138"/>
    </row>
    <row r="122" spans="2:17" s="3" customFormat="1" ht="12.75" customHeight="1" x14ac:dyDescent="0.2">
      <c r="B122" s="131"/>
      <c r="C122" s="136"/>
      <c r="D122" s="137"/>
      <c r="E122" s="137"/>
      <c r="F122" s="137"/>
      <c r="G122" s="137"/>
      <c r="H122" s="137"/>
      <c r="I122" s="137"/>
      <c r="J122" s="137"/>
      <c r="K122" s="137"/>
      <c r="L122" s="137"/>
      <c r="M122" s="137"/>
      <c r="N122" s="137"/>
      <c r="O122" s="137"/>
      <c r="P122" s="137"/>
      <c r="Q122" s="138"/>
    </row>
    <row r="123" spans="2:17" s="3" customFormat="1" ht="12.75" customHeight="1" x14ac:dyDescent="0.2">
      <c r="B123" s="131"/>
      <c r="C123" s="136"/>
      <c r="D123" s="137"/>
      <c r="E123" s="137"/>
      <c r="F123" s="137"/>
      <c r="G123" s="137"/>
      <c r="H123" s="137"/>
      <c r="I123" s="137"/>
      <c r="J123" s="137"/>
      <c r="K123" s="137"/>
      <c r="L123" s="137"/>
      <c r="M123" s="137"/>
      <c r="N123" s="137"/>
      <c r="O123" s="137"/>
      <c r="P123" s="137"/>
      <c r="Q123" s="138"/>
    </row>
    <row r="124" spans="2:17" s="3" customFormat="1" ht="12.75" customHeight="1" x14ac:dyDescent="0.2">
      <c r="B124" s="131"/>
      <c r="C124" s="136"/>
      <c r="D124" s="137"/>
      <c r="E124" s="137"/>
      <c r="F124" s="137"/>
      <c r="G124" s="137"/>
      <c r="H124" s="137"/>
      <c r="I124" s="137"/>
      <c r="J124" s="137"/>
      <c r="K124" s="137"/>
      <c r="L124" s="137"/>
      <c r="M124" s="137"/>
      <c r="N124" s="137"/>
      <c r="O124" s="137"/>
      <c r="P124" s="137"/>
      <c r="Q124" s="138"/>
    </row>
    <row r="125" spans="2:17" s="3" customFormat="1" ht="12.75" customHeight="1" thickBot="1" x14ac:dyDescent="0.25">
      <c r="B125" s="132"/>
      <c r="C125" s="139"/>
      <c r="D125" s="140"/>
      <c r="E125" s="140"/>
      <c r="F125" s="140"/>
      <c r="G125" s="140"/>
      <c r="H125" s="140"/>
      <c r="I125" s="140"/>
      <c r="J125" s="140"/>
      <c r="K125" s="140"/>
      <c r="L125" s="140"/>
      <c r="M125" s="140"/>
      <c r="N125" s="140"/>
      <c r="O125" s="140"/>
      <c r="P125" s="140"/>
      <c r="Q125" s="141"/>
    </row>
    <row r="126" spans="2:17" s="3" customFormat="1" ht="36.6" customHeight="1" x14ac:dyDescent="0.2"/>
    <row r="127" spans="2:17" s="3" customFormat="1" ht="28.5" customHeight="1" x14ac:dyDescent="0.2">
      <c r="B127" s="63" t="s">
        <v>118</v>
      </c>
      <c r="C127" s="10"/>
      <c r="D127" s="10"/>
      <c r="E127" s="10"/>
      <c r="F127" s="10"/>
      <c r="G127" s="10"/>
    </row>
    <row r="128" spans="2:17" s="3" customFormat="1" ht="17.100000000000001" customHeight="1" thickBot="1" x14ac:dyDescent="0.25"/>
    <row r="129" spans="2:19" s="3" customFormat="1" ht="74.45" customHeight="1" thickBot="1" x14ac:dyDescent="0.25">
      <c r="B129" s="133" t="s">
        <v>87</v>
      </c>
      <c r="C129" s="346"/>
      <c r="D129" s="346"/>
      <c r="E129" s="124">
        <v>48</v>
      </c>
      <c r="F129" s="4"/>
      <c r="G129" s="349" t="s">
        <v>96</v>
      </c>
      <c r="H129" s="350"/>
      <c r="I129" s="105">
        <f xml:space="preserve"> SUM(P137:P154)</f>
        <v>0</v>
      </c>
      <c r="J129" s="4"/>
      <c r="L129" s="366" t="str">
        <f>IF(AND(I130&gt;=20,I131&gt;=20,I129&gt;=80,I133="Ja"),"Sie haben ausreichend Credits in diesem Bereich dokumentiert.","ACHTUNG: Sie haben nicht ausreichend Credits in diesem Bereich dokumentiert.")</f>
        <v>ACHTUNG: Sie haben nicht ausreichend Credits in diesem Bereich dokumentiert.</v>
      </c>
      <c r="M129" s="367"/>
      <c r="N129" s="367"/>
      <c r="O129" s="367"/>
      <c r="P129" s="367"/>
      <c r="Q129" s="368"/>
      <c r="R129" s="4"/>
      <c r="S129" s="4"/>
    </row>
    <row r="130" spans="2:19" s="3" customFormat="1" ht="74.45" customHeight="1" thickBot="1" x14ac:dyDescent="0.25">
      <c r="B130" s="326" t="s">
        <v>97</v>
      </c>
      <c r="C130" s="327"/>
      <c r="D130" s="327"/>
      <c r="E130" s="125" t="s">
        <v>135</v>
      </c>
      <c r="F130" s="4"/>
      <c r="G130" s="330" t="s">
        <v>99</v>
      </c>
      <c r="H130" s="331"/>
      <c r="I130" s="106">
        <f>SUMIF(I137:I154,"Seminar",P137:P154)</f>
        <v>0</v>
      </c>
      <c r="J130" s="4"/>
      <c r="L130" s="382" t="str">
        <f>IF((I130&gt;=20),"Sie haben ausreichend Credits für Seminare in diesem Bereich dokumentiert.","ACHTUNG: Sie haben nicht ausreichend Credits für Seminare in diesem Bereich dokumentiert.")</f>
        <v>ACHTUNG: Sie haben nicht ausreichend Credits für Seminare in diesem Bereich dokumentiert.</v>
      </c>
      <c r="M130" s="383"/>
      <c r="N130" s="383"/>
      <c r="O130" s="383"/>
      <c r="P130" s="383"/>
      <c r="Q130" s="384"/>
      <c r="R130" s="4"/>
      <c r="S130" s="4"/>
    </row>
    <row r="131" spans="2:19" s="3" customFormat="1" ht="74.45" customHeight="1" thickBot="1" x14ac:dyDescent="0.25">
      <c r="B131" s="328" t="s">
        <v>98</v>
      </c>
      <c r="C131" s="329"/>
      <c r="D131" s="329"/>
      <c r="E131" s="126" t="s">
        <v>135</v>
      </c>
      <c r="F131" s="4"/>
      <c r="G131" s="332" t="s">
        <v>100</v>
      </c>
      <c r="H131" s="333"/>
      <c r="I131" s="107">
        <f>SUMIF(I137:I154,"Workshop",P137:P154)</f>
        <v>0</v>
      </c>
      <c r="J131" s="4"/>
      <c r="L131" s="382" t="str">
        <f>IF((I131&gt;=20),"Sie haben ausreichend Credits für Workshops in diesem Bereich dokumentiert.","ACHTUNG: Sie haben nicht ausreichend Credits für Workshops in diesem Bereich dokumentiert.")</f>
        <v>ACHTUNG: Sie haben nicht ausreichend Credits für Workshops in diesem Bereich dokumentiert.</v>
      </c>
      <c r="M131" s="383"/>
      <c r="N131" s="383"/>
      <c r="O131" s="383"/>
      <c r="P131" s="383"/>
      <c r="Q131" s="384"/>
      <c r="R131" s="4"/>
      <c r="S131" s="4"/>
    </row>
    <row r="132" spans="2:19" s="3" customFormat="1" ht="14.1" customHeight="1" thickBot="1" x14ac:dyDescent="0.25">
      <c r="G132" s="65"/>
      <c r="H132" s="65"/>
    </row>
    <row r="133" spans="2:19" s="3" customFormat="1" ht="66.95" customHeight="1" thickBot="1" x14ac:dyDescent="0.25">
      <c r="G133" s="265" t="s">
        <v>106</v>
      </c>
      <c r="H133" s="369"/>
      <c r="I133" s="11" t="str">
        <f>IF(AND(COUNTIF(B137:B154,"Allgemeine Kenntnisse")&gt;0,COUNTIF(B137:B154,"Juristische Basiskenntnisse")&gt;0,COUNTIF(B137:B154,"Spezifische Kenntnisse")&gt;0),"Ja","Nein")</f>
        <v>Nein</v>
      </c>
    </row>
    <row r="134" spans="2:19" s="3" customFormat="1" ht="14.1" customHeight="1" x14ac:dyDescent="0.2"/>
    <row r="135" spans="2:19" s="3" customFormat="1" ht="14.1" customHeight="1" thickBot="1" x14ac:dyDescent="0.25"/>
    <row r="136" spans="2:19" s="3" customFormat="1" ht="53.85" customHeight="1" thickBot="1" x14ac:dyDescent="0.25">
      <c r="B136" s="13" t="s">
        <v>104</v>
      </c>
      <c r="C136" s="16" t="s">
        <v>89</v>
      </c>
      <c r="D136" s="347" t="s">
        <v>48</v>
      </c>
      <c r="E136" s="348"/>
      <c r="F136" s="347" t="s">
        <v>46</v>
      </c>
      <c r="G136" s="348"/>
      <c r="H136" s="348"/>
      <c r="I136" s="169" t="s">
        <v>136</v>
      </c>
      <c r="J136" s="172"/>
      <c r="K136" s="192"/>
      <c r="L136" s="347" t="s">
        <v>51</v>
      </c>
      <c r="M136" s="348"/>
      <c r="N136" s="16" t="s">
        <v>9</v>
      </c>
      <c r="O136" s="16" t="s">
        <v>14</v>
      </c>
      <c r="P136" s="16" t="s">
        <v>74</v>
      </c>
      <c r="Q136" s="14" t="s">
        <v>12</v>
      </c>
    </row>
    <row r="137" spans="2:19" s="3" customFormat="1" ht="31.5" customHeight="1" x14ac:dyDescent="0.2">
      <c r="B137" s="129" t="s">
        <v>133</v>
      </c>
      <c r="C137" s="74"/>
      <c r="D137" s="211"/>
      <c r="E137" s="212"/>
      <c r="F137" s="211"/>
      <c r="G137" s="212"/>
      <c r="H137" s="212"/>
      <c r="I137" s="211"/>
      <c r="J137" s="212"/>
      <c r="K137" s="212"/>
      <c r="L137" s="308"/>
      <c r="M137" s="309"/>
      <c r="N137" s="101"/>
      <c r="O137" s="101"/>
      <c r="P137" s="102"/>
      <c r="Q137" s="78"/>
    </row>
    <row r="138" spans="2:19" s="3" customFormat="1" ht="25.5" customHeight="1" x14ac:dyDescent="0.2">
      <c r="B138" s="129" t="s">
        <v>133</v>
      </c>
      <c r="C138" s="74"/>
      <c r="D138" s="211"/>
      <c r="E138" s="212"/>
      <c r="F138" s="211"/>
      <c r="G138" s="212"/>
      <c r="H138" s="212"/>
      <c r="I138" s="211"/>
      <c r="J138" s="212"/>
      <c r="K138" s="212"/>
      <c r="L138" s="308"/>
      <c r="M138" s="309"/>
      <c r="N138" s="101"/>
      <c r="O138" s="101"/>
      <c r="P138" s="102"/>
      <c r="Q138" s="78"/>
    </row>
    <row r="139" spans="2:19" s="3" customFormat="1" ht="25.5" customHeight="1" x14ac:dyDescent="0.2">
      <c r="B139" s="129" t="s">
        <v>133</v>
      </c>
      <c r="C139" s="74"/>
      <c r="D139" s="211"/>
      <c r="E139" s="212"/>
      <c r="F139" s="211"/>
      <c r="G139" s="212"/>
      <c r="H139" s="212"/>
      <c r="I139" s="211"/>
      <c r="J139" s="212"/>
      <c r="K139" s="212"/>
      <c r="L139" s="308"/>
      <c r="M139" s="309"/>
      <c r="N139" s="101"/>
      <c r="O139" s="101"/>
      <c r="P139" s="102"/>
      <c r="Q139" s="78"/>
    </row>
    <row r="140" spans="2:19" s="3" customFormat="1" ht="25.5" customHeight="1" x14ac:dyDescent="0.2">
      <c r="B140" s="129" t="s">
        <v>133</v>
      </c>
      <c r="C140" s="74"/>
      <c r="D140" s="211"/>
      <c r="E140" s="212"/>
      <c r="F140" s="211"/>
      <c r="G140" s="212"/>
      <c r="H140" s="212"/>
      <c r="I140" s="211"/>
      <c r="J140" s="212"/>
      <c r="K140" s="212"/>
      <c r="L140" s="308"/>
      <c r="M140" s="309"/>
      <c r="N140" s="101"/>
      <c r="O140" s="101"/>
      <c r="P140" s="102"/>
      <c r="Q140" s="78"/>
    </row>
    <row r="141" spans="2:19" s="3" customFormat="1" ht="25.5" customHeight="1" x14ac:dyDescent="0.2">
      <c r="B141" s="129" t="s">
        <v>133</v>
      </c>
      <c r="C141" s="74"/>
      <c r="D141" s="211"/>
      <c r="E141" s="212"/>
      <c r="F141" s="211"/>
      <c r="G141" s="212"/>
      <c r="H141" s="212"/>
      <c r="I141" s="211"/>
      <c r="J141" s="212"/>
      <c r="K141" s="212"/>
      <c r="L141" s="308"/>
      <c r="M141" s="309"/>
      <c r="N141" s="101"/>
      <c r="O141" s="101"/>
      <c r="P141" s="102"/>
      <c r="Q141" s="78"/>
    </row>
    <row r="142" spans="2:19" s="3" customFormat="1" ht="25.5" customHeight="1" x14ac:dyDescent="0.2">
      <c r="B142" s="129" t="s">
        <v>133</v>
      </c>
      <c r="C142" s="74"/>
      <c r="D142" s="211"/>
      <c r="E142" s="212"/>
      <c r="F142" s="211"/>
      <c r="G142" s="212"/>
      <c r="H142" s="212"/>
      <c r="I142" s="211"/>
      <c r="J142" s="212"/>
      <c r="K142" s="212"/>
      <c r="L142" s="308"/>
      <c r="M142" s="309"/>
      <c r="N142" s="101"/>
      <c r="O142" s="101"/>
      <c r="P142" s="102"/>
      <c r="Q142" s="78"/>
    </row>
    <row r="143" spans="2:19" s="3" customFormat="1" ht="25.5" customHeight="1" x14ac:dyDescent="0.2">
      <c r="B143" s="129" t="s">
        <v>133</v>
      </c>
      <c r="C143" s="74"/>
      <c r="D143" s="211"/>
      <c r="E143" s="212"/>
      <c r="F143" s="211"/>
      <c r="G143" s="212"/>
      <c r="H143" s="212"/>
      <c r="I143" s="211"/>
      <c r="J143" s="212"/>
      <c r="K143" s="212"/>
      <c r="L143" s="308"/>
      <c r="M143" s="309"/>
      <c r="N143" s="101"/>
      <c r="O143" s="101"/>
      <c r="P143" s="102"/>
      <c r="Q143" s="78"/>
    </row>
    <row r="144" spans="2:19" s="3" customFormat="1" ht="25.5" customHeight="1" x14ac:dyDescent="0.2">
      <c r="B144" s="129" t="s">
        <v>133</v>
      </c>
      <c r="C144" s="74"/>
      <c r="D144" s="211"/>
      <c r="E144" s="212"/>
      <c r="F144" s="211"/>
      <c r="G144" s="212"/>
      <c r="H144" s="212"/>
      <c r="I144" s="211"/>
      <c r="J144" s="212"/>
      <c r="K144" s="212"/>
      <c r="L144" s="308"/>
      <c r="M144" s="309"/>
      <c r="N144" s="101"/>
      <c r="O144" s="101"/>
      <c r="P144" s="102"/>
      <c r="Q144" s="78"/>
    </row>
    <row r="145" spans="2:17" s="3" customFormat="1" ht="25.5" customHeight="1" x14ac:dyDescent="0.2">
      <c r="B145" s="129" t="s">
        <v>133</v>
      </c>
      <c r="C145" s="74"/>
      <c r="D145" s="211"/>
      <c r="E145" s="212"/>
      <c r="F145" s="211"/>
      <c r="G145" s="212"/>
      <c r="H145" s="212"/>
      <c r="I145" s="211"/>
      <c r="J145" s="212"/>
      <c r="K145" s="212"/>
      <c r="L145" s="308"/>
      <c r="M145" s="309"/>
      <c r="N145" s="101"/>
      <c r="O145" s="101"/>
      <c r="P145" s="102"/>
      <c r="Q145" s="78"/>
    </row>
    <row r="146" spans="2:17" s="3" customFormat="1" ht="25.5" customHeight="1" x14ac:dyDescent="0.2">
      <c r="B146" s="129" t="s">
        <v>133</v>
      </c>
      <c r="C146" s="74"/>
      <c r="D146" s="211"/>
      <c r="E146" s="212"/>
      <c r="F146" s="211"/>
      <c r="G146" s="212"/>
      <c r="H146" s="212"/>
      <c r="I146" s="211"/>
      <c r="J146" s="212"/>
      <c r="K146" s="212"/>
      <c r="L146" s="308"/>
      <c r="M146" s="309"/>
      <c r="N146" s="101"/>
      <c r="O146" s="101"/>
      <c r="P146" s="102"/>
      <c r="Q146" s="78"/>
    </row>
    <row r="147" spans="2:17" s="3" customFormat="1" ht="25.5" customHeight="1" x14ac:dyDescent="0.2">
      <c r="B147" s="129" t="s">
        <v>133</v>
      </c>
      <c r="C147" s="74"/>
      <c r="D147" s="211"/>
      <c r="E147" s="212"/>
      <c r="F147" s="211"/>
      <c r="G147" s="212"/>
      <c r="H147" s="212"/>
      <c r="I147" s="211"/>
      <c r="J147" s="212"/>
      <c r="K147" s="212"/>
      <c r="L147" s="308"/>
      <c r="M147" s="309"/>
      <c r="N147" s="101"/>
      <c r="O147" s="101"/>
      <c r="P147" s="102"/>
      <c r="Q147" s="78"/>
    </row>
    <row r="148" spans="2:17" s="3" customFormat="1" ht="25.5" customHeight="1" x14ac:dyDescent="0.2">
      <c r="B148" s="129" t="s">
        <v>133</v>
      </c>
      <c r="C148" s="74"/>
      <c r="D148" s="211"/>
      <c r="E148" s="212"/>
      <c r="F148" s="211"/>
      <c r="G148" s="212"/>
      <c r="H148" s="212"/>
      <c r="I148" s="211"/>
      <c r="J148" s="212"/>
      <c r="K148" s="212"/>
      <c r="L148" s="308"/>
      <c r="M148" s="309"/>
      <c r="N148" s="101"/>
      <c r="O148" s="101"/>
      <c r="P148" s="102"/>
      <c r="Q148" s="78"/>
    </row>
    <row r="149" spans="2:17" s="3" customFormat="1" ht="25.5" customHeight="1" x14ac:dyDescent="0.2">
      <c r="B149" s="129" t="s">
        <v>133</v>
      </c>
      <c r="C149" s="74"/>
      <c r="D149" s="211"/>
      <c r="E149" s="212"/>
      <c r="F149" s="211"/>
      <c r="G149" s="212"/>
      <c r="H149" s="212"/>
      <c r="I149" s="211"/>
      <c r="J149" s="212"/>
      <c r="K149" s="212"/>
      <c r="L149" s="308"/>
      <c r="M149" s="309"/>
      <c r="N149" s="101"/>
      <c r="O149" s="101"/>
      <c r="P149" s="102"/>
      <c r="Q149" s="78"/>
    </row>
    <row r="150" spans="2:17" s="3" customFormat="1" ht="25.5" customHeight="1" x14ac:dyDescent="0.2">
      <c r="B150" s="129" t="s">
        <v>133</v>
      </c>
      <c r="C150" s="74"/>
      <c r="D150" s="211"/>
      <c r="E150" s="212"/>
      <c r="F150" s="211"/>
      <c r="G150" s="212"/>
      <c r="H150" s="212"/>
      <c r="I150" s="211"/>
      <c r="J150" s="212"/>
      <c r="K150" s="212"/>
      <c r="L150" s="308"/>
      <c r="M150" s="309"/>
      <c r="N150" s="101"/>
      <c r="O150" s="101"/>
      <c r="P150" s="102"/>
      <c r="Q150" s="78"/>
    </row>
    <row r="151" spans="2:17" s="3" customFormat="1" ht="25.5" customHeight="1" x14ac:dyDescent="0.2">
      <c r="B151" s="129" t="s">
        <v>133</v>
      </c>
      <c r="C151" s="74"/>
      <c r="D151" s="211"/>
      <c r="E151" s="212"/>
      <c r="F151" s="211"/>
      <c r="G151" s="212"/>
      <c r="H151" s="212"/>
      <c r="I151" s="211"/>
      <c r="J151" s="212"/>
      <c r="K151" s="212"/>
      <c r="L151" s="308"/>
      <c r="M151" s="309"/>
      <c r="N151" s="101"/>
      <c r="O151" s="101"/>
      <c r="P151" s="102"/>
      <c r="Q151" s="78"/>
    </row>
    <row r="152" spans="2:17" s="3" customFormat="1" ht="25.5" customHeight="1" x14ac:dyDescent="0.2">
      <c r="B152" s="129" t="s">
        <v>133</v>
      </c>
      <c r="C152" s="74"/>
      <c r="D152" s="211"/>
      <c r="E152" s="212"/>
      <c r="F152" s="211"/>
      <c r="G152" s="212"/>
      <c r="H152" s="212"/>
      <c r="I152" s="211"/>
      <c r="J152" s="212"/>
      <c r="K152" s="212"/>
      <c r="L152" s="308"/>
      <c r="M152" s="309"/>
      <c r="N152" s="101"/>
      <c r="O152" s="101"/>
      <c r="P152" s="102"/>
      <c r="Q152" s="78"/>
    </row>
    <row r="153" spans="2:17" s="3" customFormat="1" ht="25.5" customHeight="1" x14ac:dyDescent="0.2">
      <c r="B153" s="129" t="s">
        <v>133</v>
      </c>
      <c r="C153" s="74"/>
      <c r="D153" s="211"/>
      <c r="E153" s="212"/>
      <c r="F153" s="211"/>
      <c r="G153" s="212"/>
      <c r="H153" s="212"/>
      <c r="I153" s="211"/>
      <c r="J153" s="212"/>
      <c r="K153" s="212"/>
      <c r="L153" s="308"/>
      <c r="M153" s="309"/>
      <c r="N153" s="101"/>
      <c r="O153" s="101"/>
      <c r="P153" s="102"/>
      <c r="Q153" s="78"/>
    </row>
    <row r="154" spans="2:17" s="3" customFormat="1" ht="25.5" customHeight="1" thickBot="1" x14ac:dyDescent="0.25">
      <c r="B154" s="129" t="s">
        <v>133</v>
      </c>
      <c r="C154" s="79"/>
      <c r="D154" s="243"/>
      <c r="E154" s="334"/>
      <c r="F154" s="243"/>
      <c r="G154" s="334"/>
      <c r="H154" s="334"/>
      <c r="I154" s="243"/>
      <c r="J154" s="334"/>
      <c r="K154" s="334"/>
      <c r="L154" s="335"/>
      <c r="M154" s="336"/>
      <c r="N154" s="103"/>
      <c r="O154" s="103"/>
      <c r="P154" s="104"/>
      <c r="Q154" s="84"/>
    </row>
    <row r="155" spans="2:17" s="3" customFormat="1" ht="25.5" customHeight="1" thickBot="1" x14ac:dyDescent="0.25">
      <c r="D155" s="31"/>
      <c r="E155" s="31"/>
      <c r="F155" s="31"/>
      <c r="G155" s="31"/>
      <c r="H155" s="31"/>
      <c r="I155" s="31"/>
      <c r="J155" s="31"/>
      <c r="K155" s="31"/>
      <c r="L155" s="31"/>
      <c r="M155" s="31"/>
      <c r="N155" s="31"/>
      <c r="O155" s="34" t="s">
        <v>2</v>
      </c>
      <c r="P155" s="24">
        <f xml:space="preserve"> SUM(P137:P154)</f>
        <v>0</v>
      </c>
      <c r="Q155" s="32"/>
    </row>
    <row r="156" spans="2:17" s="3" customFormat="1" ht="25.5" customHeight="1" x14ac:dyDescent="0.25">
      <c r="B156" s="337" t="s">
        <v>105</v>
      </c>
      <c r="C156" s="137"/>
      <c r="D156" s="137"/>
      <c r="E156" s="137"/>
      <c r="F156" s="137"/>
      <c r="G156" s="137"/>
      <c r="H156" s="137"/>
      <c r="I156" s="137"/>
      <c r="J156" s="137"/>
      <c r="K156" s="137"/>
      <c r="L156" s="137"/>
    </row>
    <row r="157" spans="2:17" s="3" customFormat="1" ht="25.5" customHeight="1" x14ac:dyDescent="0.25">
      <c r="B157" s="35" t="s">
        <v>92</v>
      </c>
      <c r="C157"/>
      <c r="D157"/>
      <c r="E157"/>
      <c r="F157"/>
      <c r="G157"/>
      <c r="H157"/>
      <c r="I157"/>
      <c r="J157"/>
      <c r="K157"/>
      <c r="L157"/>
    </row>
    <row r="158" spans="2:17" s="3" customFormat="1" ht="14.1" customHeight="1" thickBot="1" x14ac:dyDescent="0.3">
      <c r="B158" s="35"/>
      <c r="C158"/>
      <c r="D158"/>
      <c r="E158"/>
      <c r="F158"/>
      <c r="G158"/>
      <c r="H158"/>
      <c r="I158"/>
      <c r="J158"/>
      <c r="K158"/>
      <c r="L158"/>
    </row>
    <row r="159" spans="2:17" s="3" customFormat="1" ht="14.1" customHeight="1" x14ac:dyDescent="0.2">
      <c r="B159" s="130" t="s">
        <v>45</v>
      </c>
      <c r="C159" s="133"/>
      <c r="D159" s="134"/>
      <c r="E159" s="134"/>
      <c r="F159" s="134"/>
      <c r="G159" s="134"/>
      <c r="H159" s="134"/>
      <c r="I159" s="134"/>
      <c r="J159" s="134"/>
      <c r="K159" s="134"/>
      <c r="L159" s="134"/>
      <c r="M159" s="134"/>
      <c r="N159" s="134"/>
      <c r="O159" s="134"/>
      <c r="P159" s="134"/>
      <c r="Q159" s="135"/>
    </row>
    <row r="160" spans="2:17" s="3" customFormat="1" ht="15.6" customHeight="1" x14ac:dyDescent="0.2">
      <c r="B160" s="131"/>
      <c r="C160" s="136"/>
      <c r="D160" s="137"/>
      <c r="E160" s="137"/>
      <c r="F160" s="137"/>
      <c r="G160" s="137"/>
      <c r="H160" s="137"/>
      <c r="I160" s="137"/>
      <c r="J160" s="137"/>
      <c r="K160" s="137"/>
      <c r="L160" s="137"/>
      <c r="M160" s="137"/>
      <c r="N160" s="137"/>
      <c r="O160" s="137"/>
      <c r="P160" s="137"/>
      <c r="Q160" s="138"/>
    </row>
    <row r="161" spans="2:19" s="3" customFormat="1" ht="14.1" customHeight="1" x14ac:dyDescent="0.2">
      <c r="B161" s="131"/>
      <c r="C161" s="136"/>
      <c r="D161" s="137"/>
      <c r="E161" s="137"/>
      <c r="F161" s="137"/>
      <c r="G161" s="137"/>
      <c r="H161" s="137"/>
      <c r="I161" s="137"/>
      <c r="J161" s="137"/>
      <c r="K161" s="137"/>
      <c r="L161" s="137"/>
      <c r="M161" s="137"/>
      <c r="N161" s="137"/>
      <c r="O161" s="137"/>
      <c r="P161" s="137"/>
      <c r="Q161" s="138"/>
    </row>
    <row r="162" spans="2:19" s="3" customFormat="1" ht="12.75" customHeight="1" x14ac:dyDescent="0.2">
      <c r="B162" s="131"/>
      <c r="C162" s="136"/>
      <c r="D162" s="137"/>
      <c r="E162" s="137"/>
      <c r="F162" s="137"/>
      <c r="G162" s="137"/>
      <c r="H162" s="137"/>
      <c r="I162" s="137"/>
      <c r="J162" s="137"/>
      <c r="K162" s="137"/>
      <c r="L162" s="137"/>
      <c r="M162" s="137"/>
      <c r="N162" s="137"/>
      <c r="O162" s="137"/>
      <c r="P162" s="137"/>
      <c r="Q162" s="138"/>
    </row>
    <row r="163" spans="2:19" s="3" customFormat="1" ht="12.75" customHeight="1" x14ac:dyDescent="0.2">
      <c r="B163" s="131"/>
      <c r="C163" s="136"/>
      <c r="D163" s="137"/>
      <c r="E163" s="137"/>
      <c r="F163" s="137"/>
      <c r="G163" s="137"/>
      <c r="H163" s="137"/>
      <c r="I163" s="137"/>
      <c r="J163" s="137"/>
      <c r="K163" s="137"/>
      <c r="L163" s="137"/>
      <c r="M163" s="137"/>
      <c r="N163" s="137"/>
      <c r="O163" s="137"/>
      <c r="P163" s="137"/>
      <c r="Q163" s="138"/>
    </row>
    <row r="164" spans="2:19" s="3" customFormat="1" ht="12.75" customHeight="1" thickBot="1" x14ac:dyDescent="0.25">
      <c r="B164" s="132"/>
      <c r="C164" s="139"/>
      <c r="D164" s="140"/>
      <c r="E164" s="140"/>
      <c r="F164" s="140"/>
      <c r="G164" s="140"/>
      <c r="H164" s="140"/>
      <c r="I164" s="140"/>
      <c r="J164" s="140"/>
      <c r="K164" s="140"/>
      <c r="L164" s="140"/>
      <c r="M164" s="140"/>
      <c r="N164" s="140"/>
      <c r="O164" s="140"/>
      <c r="P164" s="140"/>
      <c r="Q164" s="141"/>
    </row>
    <row r="165" spans="2:19" s="3" customFormat="1" ht="12.75" customHeight="1" x14ac:dyDescent="0.2"/>
    <row r="166" spans="2:19" s="3" customFormat="1" ht="30.95" customHeight="1" x14ac:dyDescent="0.25">
      <c r="B166" s="365" t="s">
        <v>119</v>
      </c>
      <c r="C166" s="365"/>
      <c r="D166" s="365"/>
      <c r="E166" s="365"/>
      <c r="F166" s="365"/>
      <c r="G166" s="365"/>
      <c r="H166" s="137"/>
      <c r="I166" s="137"/>
      <c r="J166" s="137"/>
      <c r="K166" s="137"/>
      <c r="L166" s="137"/>
      <c r="M166" s="137"/>
      <c r="N166" s="137"/>
      <c r="O166" s="137"/>
      <c r="P166" s="137"/>
    </row>
    <row r="167" spans="2:19" s="3" customFormat="1" ht="13.5" customHeight="1" thickBot="1" x14ac:dyDescent="0.25"/>
    <row r="168" spans="2:19" s="3" customFormat="1" ht="59.1" customHeight="1" thickBot="1" x14ac:dyDescent="0.3">
      <c r="B168" s="123" t="s">
        <v>78</v>
      </c>
      <c r="C168" s="118"/>
      <c r="D168" s="119"/>
      <c r="E168" s="265" t="s">
        <v>47</v>
      </c>
      <c r="F168" s="266"/>
      <c r="G168" s="11">
        <f xml:space="preserve"> SUM(P172:P189)</f>
        <v>0</v>
      </c>
      <c r="I168" s="265" t="s">
        <v>106</v>
      </c>
      <c r="J168" s="369"/>
      <c r="K168" s="11" t="str">
        <f>IF(AND(COUNTIF(B172:B189,"Allgemeine Kenntnisse")&gt;0,COUNTIF(B172:B189,"Juristische Basiskenntnisse")&gt;0,COUNTIF(B172:B189,"Spezifische Kenntnisse")&gt;0),"Ja","Nein")</f>
        <v>Nein</v>
      </c>
      <c r="L168" s="116"/>
      <c r="M168" s="117"/>
      <c r="N168" s="366" t="str">
        <f>IF((G168&gt;=60),"Sie haben ausreichend Credits in diesem Bereich dokumentiert.","ACHTUNG: Sie haben nicht ausreichend Credits in diesem Bereich dokumentiert.")</f>
        <v>ACHTUNG: Sie haben nicht ausreichend Credits in diesem Bereich dokumentiert.</v>
      </c>
      <c r="O168" s="167"/>
      <c r="P168" s="167"/>
      <c r="Q168" s="168"/>
    </row>
    <row r="169" spans="2:19" s="3" customFormat="1" ht="15.95" customHeight="1" thickBot="1" x14ac:dyDescent="0.25">
      <c r="R169" s="4"/>
      <c r="S169" s="4"/>
    </row>
    <row r="170" spans="2:19" s="3" customFormat="1" ht="14.1" hidden="1" customHeight="1" thickBot="1" x14ac:dyDescent="0.25"/>
    <row r="171" spans="2:19" s="3" customFormat="1" ht="61.5" customHeight="1" thickBot="1" x14ac:dyDescent="0.25">
      <c r="B171" s="13" t="s">
        <v>104</v>
      </c>
      <c r="C171" s="16" t="s">
        <v>89</v>
      </c>
      <c r="D171" s="347" t="s">
        <v>48</v>
      </c>
      <c r="E171" s="348"/>
      <c r="F171" s="347" t="s">
        <v>46</v>
      </c>
      <c r="G171" s="348"/>
      <c r="H171" s="348"/>
      <c r="I171" s="169" t="s">
        <v>136</v>
      </c>
      <c r="J171" s="172"/>
      <c r="K171" s="192"/>
      <c r="L171" s="347" t="s">
        <v>51</v>
      </c>
      <c r="M171" s="348"/>
      <c r="N171" s="16" t="s">
        <v>9</v>
      </c>
      <c r="O171" s="16" t="s">
        <v>14</v>
      </c>
      <c r="P171" s="16" t="s">
        <v>74</v>
      </c>
      <c r="Q171" s="14" t="s">
        <v>12</v>
      </c>
    </row>
    <row r="172" spans="2:19" s="3" customFormat="1" ht="30.95" customHeight="1" x14ac:dyDescent="0.2">
      <c r="B172" s="129" t="s">
        <v>133</v>
      </c>
      <c r="C172" s="74"/>
      <c r="D172" s="211"/>
      <c r="E172" s="212"/>
      <c r="F172" s="211"/>
      <c r="G172" s="212"/>
      <c r="H172" s="212"/>
      <c r="I172" s="211"/>
      <c r="J172" s="212"/>
      <c r="K172" s="212"/>
      <c r="L172" s="308"/>
      <c r="M172" s="309"/>
      <c r="N172" s="101"/>
      <c r="O172" s="101"/>
      <c r="P172" s="102"/>
      <c r="Q172" s="78"/>
    </row>
    <row r="173" spans="2:19" s="3" customFormat="1" ht="25.5" customHeight="1" x14ac:dyDescent="0.2">
      <c r="B173" s="129" t="s">
        <v>133</v>
      </c>
      <c r="C173" s="74"/>
      <c r="D173" s="211"/>
      <c r="E173" s="212"/>
      <c r="F173" s="211"/>
      <c r="G173" s="212"/>
      <c r="H173" s="212"/>
      <c r="I173" s="211"/>
      <c r="J173" s="212"/>
      <c r="K173" s="212"/>
      <c r="L173" s="308"/>
      <c r="M173" s="309"/>
      <c r="N173" s="101"/>
      <c r="O173" s="101"/>
      <c r="P173" s="102"/>
      <c r="Q173" s="78"/>
    </row>
    <row r="174" spans="2:19" s="3" customFormat="1" ht="25.5" customHeight="1" x14ac:dyDescent="0.2">
      <c r="B174" s="129" t="s">
        <v>133</v>
      </c>
      <c r="C174" s="74"/>
      <c r="D174" s="211"/>
      <c r="E174" s="212"/>
      <c r="F174" s="211"/>
      <c r="G174" s="212"/>
      <c r="H174" s="212"/>
      <c r="I174" s="211"/>
      <c r="J174" s="212"/>
      <c r="K174" s="212"/>
      <c r="L174" s="308"/>
      <c r="M174" s="309"/>
      <c r="N174" s="101"/>
      <c r="O174" s="101"/>
      <c r="P174" s="102"/>
      <c r="Q174" s="78"/>
    </row>
    <row r="175" spans="2:19" s="3" customFormat="1" ht="25.5" customHeight="1" x14ac:dyDescent="0.2">
      <c r="B175" s="129" t="s">
        <v>133</v>
      </c>
      <c r="C175" s="74"/>
      <c r="D175" s="211"/>
      <c r="E175" s="212"/>
      <c r="F175" s="211"/>
      <c r="G175" s="212"/>
      <c r="H175" s="212"/>
      <c r="I175" s="211"/>
      <c r="J175" s="212"/>
      <c r="K175" s="212"/>
      <c r="L175" s="308"/>
      <c r="M175" s="309"/>
      <c r="N175" s="101"/>
      <c r="O175" s="101"/>
      <c r="P175" s="102"/>
      <c r="Q175" s="78"/>
    </row>
    <row r="176" spans="2:19" s="3" customFormat="1" ht="25.5" customHeight="1" x14ac:dyDescent="0.2">
      <c r="B176" s="129" t="s">
        <v>133</v>
      </c>
      <c r="C176" s="74"/>
      <c r="D176" s="211"/>
      <c r="E176" s="212"/>
      <c r="F176" s="211"/>
      <c r="G176" s="212"/>
      <c r="H176" s="212"/>
      <c r="I176" s="211"/>
      <c r="J176" s="212"/>
      <c r="K176" s="212"/>
      <c r="L176" s="308"/>
      <c r="M176" s="309"/>
      <c r="N176" s="101"/>
      <c r="O176" s="101"/>
      <c r="P176" s="102"/>
      <c r="Q176" s="78"/>
    </row>
    <row r="177" spans="2:17" s="3" customFormat="1" ht="25.5" customHeight="1" x14ac:dyDescent="0.2">
      <c r="B177" s="129" t="s">
        <v>133</v>
      </c>
      <c r="C177" s="74"/>
      <c r="D177" s="211"/>
      <c r="E177" s="212"/>
      <c r="F177" s="211"/>
      <c r="G177" s="212"/>
      <c r="H177" s="212"/>
      <c r="I177" s="211"/>
      <c r="J177" s="212"/>
      <c r="K177" s="212"/>
      <c r="L177" s="308"/>
      <c r="M177" s="309"/>
      <c r="N177" s="101"/>
      <c r="O177" s="101"/>
      <c r="P177" s="102"/>
      <c r="Q177" s="78"/>
    </row>
    <row r="178" spans="2:17" s="3" customFormat="1" ht="25.5" customHeight="1" x14ac:dyDescent="0.2">
      <c r="B178" s="129" t="s">
        <v>133</v>
      </c>
      <c r="C178" s="74"/>
      <c r="D178" s="211"/>
      <c r="E178" s="212"/>
      <c r="F178" s="211"/>
      <c r="G178" s="212"/>
      <c r="H178" s="212"/>
      <c r="I178" s="211"/>
      <c r="J178" s="212"/>
      <c r="K178" s="212"/>
      <c r="L178" s="308"/>
      <c r="M178" s="309"/>
      <c r="N178" s="101"/>
      <c r="O178" s="101"/>
      <c r="P178" s="102"/>
      <c r="Q178" s="78"/>
    </row>
    <row r="179" spans="2:17" s="3" customFormat="1" ht="25.5" customHeight="1" x14ac:dyDescent="0.2">
      <c r="B179" s="129" t="s">
        <v>133</v>
      </c>
      <c r="C179" s="74"/>
      <c r="D179" s="211"/>
      <c r="E179" s="212"/>
      <c r="F179" s="211"/>
      <c r="G179" s="212"/>
      <c r="H179" s="212"/>
      <c r="I179" s="211"/>
      <c r="J179" s="212"/>
      <c r="K179" s="212"/>
      <c r="L179" s="308"/>
      <c r="M179" s="309"/>
      <c r="N179" s="101"/>
      <c r="O179" s="101"/>
      <c r="P179" s="102"/>
      <c r="Q179" s="78"/>
    </row>
    <row r="180" spans="2:17" s="3" customFormat="1" ht="25.5" customHeight="1" x14ac:dyDescent="0.2">
      <c r="B180" s="129" t="s">
        <v>133</v>
      </c>
      <c r="C180" s="74"/>
      <c r="D180" s="211"/>
      <c r="E180" s="212"/>
      <c r="F180" s="211"/>
      <c r="G180" s="212"/>
      <c r="H180" s="212"/>
      <c r="I180" s="211"/>
      <c r="J180" s="212"/>
      <c r="K180" s="212"/>
      <c r="L180" s="308"/>
      <c r="M180" s="309"/>
      <c r="N180" s="101"/>
      <c r="O180" s="101"/>
      <c r="P180" s="102"/>
      <c r="Q180" s="78"/>
    </row>
    <row r="181" spans="2:17" s="3" customFormat="1" ht="25.5" customHeight="1" x14ac:dyDescent="0.2">
      <c r="B181" s="129" t="s">
        <v>133</v>
      </c>
      <c r="C181" s="74"/>
      <c r="D181" s="211"/>
      <c r="E181" s="212"/>
      <c r="F181" s="211"/>
      <c r="G181" s="212"/>
      <c r="H181" s="212"/>
      <c r="I181" s="211"/>
      <c r="J181" s="212"/>
      <c r="K181" s="212"/>
      <c r="L181" s="308"/>
      <c r="M181" s="309"/>
      <c r="N181" s="101"/>
      <c r="O181" s="101"/>
      <c r="P181" s="102"/>
      <c r="Q181" s="78"/>
    </row>
    <row r="182" spans="2:17" s="3" customFormat="1" ht="25.5" customHeight="1" x14ac:dyDescent="0.2">
      <c r="B182" s="129" t="s">
        <v>133</v>
      </c>
      <c r="C182" s="74"/>
      <c r="D182" s="211"/>
      <c r="E182" s="212"/>
      <c r="F182" s="211"/>
      <c r="G182" s="212"/>
      <c r="H182" s="212"/>
      <c r="I182" s="211"/>
      <c r="J182" s="212"/>
      <c r="K182" s="212"/>
      <c r="L182" s="308"/>
      <c r="M182" s="309"/>
      <c r="N182" s="101"/>
      <c r="O182" s="101"/>
      <c r="P182" s="102"/>
      <c r="Q182" s="78"/>
    </row>
    <row r="183" spans="2:17" s="3" customFormat="1" ht="25.5" customHeight="1" x14ac:dyDescent="0.2">
      <c r="B183" s="129" t="s">
        <v>133</v>
      </c>
      <c r="C183" s="74"/>
      <c r="D183" s="211"/>
      <c r="E183" s="212"/>
      <c r="F183" s="211"/>
      <c r="G183" s="212"/>
      <c r="H183" s="212"/>
      <c r="I183" s="211"/>
      <c r="J183" s="212"/>
      <c r="K183" s="212"/>
      <c r="L183" s="308"/>
      <c r="M183" s="309"/>
      <c r="N183" s="101"/>
      <c r="O183" s="101"/>
      <c r="P183" s="102"/>
      <c r="Q183" s="78"/>
    </row>
    <row r="184" spans="2:17" s="3" customFormat="1" ht="25.5" customHeight="1" x14ac:dyDescent="0.2">
      <c r="B184" s="129" t="s">
        <v>133</v>
      </c>
      <c r="C184" s="74"/>
      <c r="D184" s="211"/>
      <c r="E184" s="212"/>
      <c r="F184" s="211"/>
      <c r="G184" s="212"/>
      <c r="H184" s="212"/>
      <c r="I184" s="211"/>
      <c r="J184" s="212"/>
      <c r="K184" s="212"/>
      <c r="L184" s="308"/>
      <c r="M184" s="309"/>
      <c r="N184" s="101"/>
      <c r="O184" s="101"/>
      <c r="P184" s="102"/>
      <c r="Q184" s="78"/>
    </row>
    <row r="185" spans="2:17" s="3" customFormat="1" ht="25.5" customHeight="1" x14ac:dyDescent="0.2">
      <c r="B185" s="129" t="s">
        <v>133</v>
      </c>
      <c r="C185" s="74"/>
      <c r="D185" s="211"/>
      <c r="E185" s="212"/>
      <c r="F185" s="211"/>
      <c r="G185" s="212"/>
      <c r="H185" s="212"/>
      <c r="I185" s="211"/>
      <c r="J185" s="212"/>
      <c r="K185" s="212"/>
      <c r="L185" s="308"/>
      <c r="M185" s="309"/>
      <c r="N185" s="101"/>
      <c r="O185" s="101"/>
      <c r="P185" s="102"/>
      <c r="Q185" s="78"/>
    </row>
    <row r="186" spans="2:17" s="3" customFormat="1" ht="25.5" customHeight="1" x14ac:dyDescent="0.2">
      <c r="B186" s="129" t="s">
        <v>133</v>
      </c>
      <c r="C186" s="74"/>
      <c r="D186" s="211"/>
      <c r="E186" s="212"/>
      <c r="F186" s="211"/>
      <c r="G186" s="212"/>
      <c r="H186" s="212"/>
      <c r="I186" s="211"/>
      <c r="J186" s="212"/>
      <c r="K186" s="212"/>
      <c r="L186" s="308"/>
      <c r="M186" s="309"/>
      <c r="N186" s="101"/>
      <c r="O186" s="101"/>
      <c r="P186" s="102"/>
      <c r="Q186" s="78"/>
    </row>
    <row r="187" spans="2:17" s="3" customFormat="1" ht="25.5" customHeight="1" x14ac:dyDescent="0.2">
      <c r="B187" s="129" t="s">
        <v>133</v>
      </c>
      <c r="C187" s="74"/>
      <c r="D187" s="211"/>
      <c r="E187" s="212"/>
      <c r="F187" s="211"/>
      <c r="G187" s="212"/>
      <c r="H187" s="212"/>
      <c r="I187" s="211"/>
      <c r="J187" s="212"/>
      <c r="K187" s="212"/>
      <c r="L187" s="308"/>
      <c r="M187" s="309"/>
      <c r="N187" s="101"/>
      <c r="O187" s="101"/>
      <c r="P187" s="102"/>
      <c r="Q187" s="78"/>
    </row>
    <row r="188" spans="2:17" s="3" customFormat="1" ht="25.5" customHeight="1" x14ac:dyDescent="0.2">
      <c r="B188" s="129" t="s">
        <v>133</v>
      </c>
      <c r="C188" s="74"/>
      <c r="D188" s="211"/>
      <c r="E188" s="212"/>
      <c r="F188" s="211"/>
      <c r="G188" s="212"/>
      <c r="H188" s="212"/>
      <c r="I188" s="211"/>
      <c r="J188" s="212"/>
      <c r="K188" s="212"/>
      <c r="L188" s="308"/>
      <c r="M188" s="309"/>
      <c r="N188" s="101"/>
      <c r="O188" s="101"/>
      <c r="P188" s="102"/>
      <c r="Q188" s="78"/>
    </row>
    <row r="189" spans="2:17" s="3" customFormat="1" ht="25.5" customHeight="1" thickBot="1" x14ac:dyDescent="0.25">
      <c r="B189" s="129" t="s">
        <v>133</v>
      </c>
      <c r="C189" s="79"/>
      <c r="D189" s="243"/>
      <c r="E189" s="334"/>
      <c r="F189" s="243"/>
      <c r="G189" s="334"/>
      <c r="H189" s="334"/>
      <c r="I189" s="243"/>
      <c r="J189" s="334"/>
      <c r="K189" s="334"/>
      <c r="L189" s="335"/>
      <c r="M189" s="336"/>
      <c r="N189" s="103"/>
      <c r="O189" s="103"/>
      <c r="P189" s="104"/>
      <c r="Q189" s="84"/>
    </row>
    <row r="190" spans="2:17" s="3" customFormat="1" ht="25.5" customHeight="1" thickBot="1" x14ac:dyDescent="0.25">
      <c r="D190" s="31"/>
      <c r="E190" s="31"/>
      <c r="F190" s="31"/>
      <c r="G190" s="31"/>
      <c r="H190" s="31"/>
      <c r="I190" s="31"/>
      <c r="J190" s="31"/>
      <c r="K190" s="31"/>
      <c r="L190" s="31"/>
      <c r="M190" s="31"/>
      <c r="N190" s="31"/>
      <c r="O190" s="34" t="s">
        <v>2</v>
      </c>
      <c r="P190" s="24">
        <f xml:space="preserve"> SUM(P172:P189)</f>
        <v>0</v>
      </c>
      <c r="Q190" s="32"/>
    </row>
    <row r="191" spans="2:17" s="3" customFormat="1" ht="25.5" customHeight="1" x14ac:dyDescent="0.25">
      <c r="B191" s="337" t="s">
        <v>105</v>
      </c>
      <c r="C191" s="137"/>
      <c r="D191" s="137"/>
      <c r="E191" s="137"/>
      <c r="F191" s="137"/>
      <c r="G191" s="137"/>
      <c r="H191" s="137"/>
      <c r="I191" s="137"/>
      <c r="J191" s="137"/>
      <c r="K191" s="137"/>
      <c r="L191" s="137"/>
    </row>
    <row r="192" spans="2:17" s="3" customFormat="1" ht="25.5" customHeight="1" x14ac:dyDescent="0.25">
      <c r="B192" s="35" t="s">
        <v>92</v>
      </c>
      <c r="C192"/>
      <c r="D192"/>
      <c r="E192"/>
      <c r="F192"/>
      <c r="G192"/>
      <c r="H192"/>
      <c r="I192"/>
      <c r="J192"/>
      <c r="K192"/>
      <c r="L192"/>
    </row>
    <row r="193" spans="2:22" s="3" customFormat="1" ht="15.6" customHeight="1" thickBot="1" x14ac:dyDescent="0.25"/>
    <row r="194" spans="2:22" s="3" customFormat="1" ht="14.1" customHeight="1" x14ac:dyDescent="0.2">
      <c r="B194" s="130" t="s">
        <v>45</v>
      </c>
      <c r="C194" s="133"/>
      <c r="D194" s="134"/>
      <c r="E194" s="134"/>
      <c r="F194" s="134"/>
      <c r="G194" s="134"/>
      <c r="H194" s="134"/>
      <c r="I194" s="134"/>
      <c r="J194" s="134"/>
      <c r="K194" s="134"/>
      <c r="L194" s="134"/>
      <c r="M194" s="134"/>
      <c r="N194" s="134"/>
      <c r="O194" s="134"/>
      <c r="P194" s="134"/>
      <c r="Q194" s="135"/>
    </row>
    <row r="195" spans="2:22" s="3" customFormat="1" ht="12.75" customHeight="1" x14ac:dyDescent="0.2">
      <c r="B195" s="131"/>
      <c r="C195" s="136"/>
      <c r="D195" s="137"/>
      <c r="E195" s="137"/>
      <c r="F195" s="137"/>
      <c r="G195" s="137"/>
      <c r="H195" s="137"/>
      <c r="I195" s="137"/>
      <c r="J195" s="137"/>
      <c r="K195" s="137"/>
      <c r="L195" s="137"/>
      <c r="M195" s="137"/>
      <c r="N195" s="137"/>
      <c r="O195" s="137"/>
      <c r="P195" s="137"/>
      <c r="Q195" s="138"/>
    </row>
    <row r="196" spans="2:22" s="3" customFormat="1" ht="12.75" customHeight="1" x14ac:dyDescent="0.2">
      <c r="B196" s="131"/>
      <c r="C196" s="136"/>
      <c r="D196" s="137"/>
      <c r="E196" s="137"/>
      <c r="F196" s="137"/>
      <c r="G196" s="137"/>
      <c r="H196" s="137"/>
      <c r="I196" s="137"/>
      <c r="J196" s="137"/>
      <c r="K196" s="137"/>
      <c r="L196" s="137"/>
      <c r="M196" s="137"/>
      <c r="N196" s="137"/>
      <c r="O196" s="137"/>
      <c r="P196" s="137"/>
      <c r="Q196" s="138"/>
    </row>
    <row r="197" spans="2:22" s="3" customFormat="1" ht="12.75" customHeight="1" x14ac:dyDescent="0.2">
      <c r="B197" s="131"/>
      <c r="C197" s="136"/>
      <c r="D197" s="137"/>
      <c r="E197" s="137"/>
      <c r="F197" s="137"/>
      <c r="G197" s="137"/>
      <c r="H197" s="137"/>
      <c r="I197" s="137"/>
      <c r="J197" s="137"/>
      <c r="K197" s="137"/>
      <c r="L197" s="137"/>
      <c r="M197" s="137"/>
      <c r="N197" s="137"/>
      <c r="O197" s="137"/>
      <c r="P197" s="137"/>
      <c r="Q197" s="138"/>
    </row>
    <row r="198" spans="2:22" s="3" customFormat="1" ht="12.75" customHeight="1" x14ac:dyDescent="0.2">
      <c r="B198" s="131"/>
      <c r="C198" s="136"/>
      <c r="D198" s="137"/>
      <c r="E198" s="137"/>
      <c r="F198" s="137"/>
      <c r="G198" s="137"/>
      <c r="H198" s="137"/>
      <c r="I198" s="137"/>
      <c r="J198" s="137"/>
      <c r="K198" s="137"/>
      <c r="L198" s="137"/>
      <c r="M198" s="137"/>
      <c r="N198" s="137"/>
      <c r="O198" s="137"/>
      <c r="P198" s="137"/>
      <c r="Q198" s="138"/>
    </row>
    <row r="199" spans="2:22" s="3" customFormat="1" ht="12.6" customHeight="1" thickBot="1" x14ac:dyDescent="0.25">
      <c r="B199" s="132"/>
      <c r="C199" s="139"/>
      <c r="D199" s="140"/>
      <c r="E199" s="140"/>
      <c r="F199" s="140"/>
      <c r="G199" s="140"/>
      <c r="H199" s="140"/>
      <c r="I199" s="140"/>
      <c r="J199" s="140"/>
      <c r="K199" s="140"/>
      <c r="L199" s="140"/>
      <c r="M199" s="140"/>
      <c r="N199" s="140"/>
      <c r="O199" s="140"/>
      <c r="P199" s="140"/>
      <c r="Q199" s="141"/>
    </row>
    <row r="200" spans="2:22" s="3" customFormat="1" ht="11.85" customHeight="1" x14ac:dyDescent="0.2"/>
    <row r="201" spans="2:22" s="3" customFormat="1" ht="3" customHeight="1" x14ac:dyDescent="0.2"/>
    <row r="202" spans="2:22" s="3" customFormat="1" ht="58.5" customHeight="1" x14ac:dyDescent="0.2">
      <c r="B202" s="173" t="s">
        <v>130</v>
      </c>
      <c r="C202" s="173"/>
      <c r="D202" s="173"/>
      <c r="E202" s="173"/>
      <c r="F202" s="173"/>
      <c r="G202" s="173"/>
      <c r="H202" s="173"/>
      <c r="I202" s="173"/>
      <c r="J202" s="173"/>
      <c r="K202" s="173"/>
    </row>
    <row r="203" spans="2:22" ht="46.35" customHeight="1" x14ac:dyDescent="0.2">
      <c r="B203" s="174" t="s">
        <v>137</v>
      </c>
      <c r="C203" s="175"/>
      <c r="D203" s="175"/>
      <c r="E203" s="175"/>
      <c r="F203" s="175"/>
      <c r="G203" s="175"/>
      <c r="H203" s="175"/>
      <c r="I203" s="175"/>
      <c r="J203" s="175"/>
      <c r="K203" s="175"/>
      <c r="L203" s="175"/>
      <c r="M203" s="175"/>
      <c r="N203" s="175"/>
      <c r="O203" s="175"/>
      <c r="P203" s="175"/>
      <c r="Q203" s="27"/>
      <c r="S203" s="3"/>
      <c r="T203" s="3"/>
      <c r="U203" s="3"/>
      <c r="V203" s="3"/>
    </row>
    <row r="204" spans="2:22" s="3" customFormat="1" ht="61.5" customHeight="1" thickBot="1" x14ac:dyDescent="0.4">
      <c r="B204" s="176" t="s">
        <v>120</v>
      </c>
      <c r="C204" s="177"/>
      <c r="D204" s="177"/>
      <c r="E204" s="177"/>
      <c r="F204" s="177"/>
      <c r="G204" s="177"/>
      <c r="H204" s="177"/>
      <c r="I204" s="177"/>
      <c r="J204" s="177"/>
      <c r="K204" s="177"/>
      <c r="L204" s="177"/>
      <c r="M204" s="177"/>
      <c r="N204" s="177"/>
      <c r="O204" s="177"/>
      <c r="P204" s="177"/>
    </row>
    <row r="205" spans="2:22" s="3" customFormat="1" ht="74.099999999999994" customHeight="1" x14ac:dyDescent="0.35">
      <c r="B205" s="51" t="s">
        <v>124</v>
      </c>
      <c r="C205" s="52"/>
      <c r="D205" s="52"/>
      <c r="E205" s="178">
        <v>30</v>
      </c>
      <c r="F205" s="179"/>
      <c r="G205" s="26"/>
      <c r="H205" s="26"/>
      <c r="J205" s="180" t="s">
        <v>83</v>
      </c>
      <c r="K205" s="181"/>
      <c r="L205" s="182">
        <f>COUNTA(C212:C241)</f>
        <v>0</v>
      </c>
      <c r="M205" s="183"/>
      <c r="N205" s="59"/>
      <c r="O205" s="59"/>
    </row>
    <row r="206" spans="2:22" s="3" customFormat="1" ht="74.099999999999994" customHeight="1" x14ac:dyDescent="0.35">
      <c r="B206" s="184" t="s">
        <v>121</v>
      </c>
      <c r="C206" s="185"/>
      <c r="D206" s="185"/>
      <c r="E206" s="186" t="s">
        <v>82</v>
      </c>
      <c r="F206" s="187"/>
      <c r="G206" s="4"/>
      <c r="H206" s="4"/>
      <c r="J206" s="188" t="s">
        <v>76</v>
      </c>
      <c r="K206" s="189"/>
      <c r="L206" s="190">
        <f>COUNTIF(C212:C241,"Ja")</f>
        <v>0</v>
      </c>
      <c r="M206" s="191"/>
      <c r="N206" s="59"/>
      <c r="O206" s="59"/>
    </row>
    <row r="207" spans="2:22" s="3" customFormat="1" ht="74.099999999999994" customHeight="1" thickBot="1" x14ac:dyDescent="0.4">
      <c r="B207" s="142" t="s">
        <v>122</v>
      </c>
      <c r="C207" s="143"/>
      <c r="D207" s="143"/>
      <c r="E207" s="144" t="s">
        <v>82</v>
      </c>
      <c r="F207" s="145"/>
      <c r="G207" s="4"/>
      <c r="H207" s="4"/>
      <c r="J207" s="162" t="s">
        <v>73</v>
      </c>
      <c r="K207" s="163"/>
      <c r="L207" s="164">
        <f>COUNTIF(C212:C241,"Nein")</f>
        <v>0</v>
      </c>
      <c r="M207" s="165"/>
      <c r="N207" s="59"/>
      <c r="O207" s="59"/>
    </row>
    <row r="208" spans="2:22" s="3" customFormat="1" ht="18" customHeight="1" thickBot="1" x14ac:dyDescent="0.4">
      <c r="B208" s="57"/>
      <c r="C208" s="57"/>
      <c r="D208" s="57"/>
      <c r="E208" s="54"/>
      <c r="F208" s="55"/>
      <c r="G208" s="4"/>
      <c r="H208" s="4"/>
      <c r="J208" s="56"/>
      <c r="K208" s="56"/>
      <c r="L208" s="4"/>
      <c r="M208"/>
      <c r="N208" s="59"/>
      <c r="O208" s="59"/>
    </row>
    <row r="209" spans="2:20" s="3" customFormat="1" ht="61.5" customHeight="1" thickBot="1" x14ac:dyDescent="0.4">
      <c r="B209" s="53"/>
      <c r="C209" s="53"/>
      <c r="D209" s="53"/>
      <c r="E209" s="54"/>
      <c r="F209" s="55"/>
      <c r="G209" s="4"/>
      <c r="H209" s="4"/>
      <c r="J209" s="166" t="str">
        <f>IF(AND(L205&gt;=30,L206&gt;=15),"Sie haben ausreichend supervidierte Gutachten dokumentiert.","ACHTUNG: Sie haben nicht ausreichend supervidierte  Gutachten dokumentiert.")</f>
        <v>ACHTUNG: Sie haben nicht ausreichend supervidierte  Gutachten dokumentiert.</v>
      </c>
      <c r="K209" s="167"/>
      <c r="L209" s="167"/>
      <c r="M209" s="168"/>
      <c r="N209" s="59"/>
      <c r="O209" s="59"/>
    </row>
    <row r="210" spans="2:20" s="3" customFormat="1" ht="15.75" customHeight="1" thickBot="1" x14ac:dyDescent="0.25">
      <c r="K210" s="22"/>
      <c r="L210" s="22"/>
      <c r="M210" s="64"/>
      <c r="N210" s="64"/>
      <c r="O210" s="64"/>
      <c r="P210" s="64"/>
    </row>
    <row r="211" spans="2:20" ht="57" customHeight="1" thickBot="1" x14ac:dyDescent="0.25">
      <c r="B211" s="13" t="s">
        <v>49</v>
      </c>
      <c r="C211" s="169" t="s">
        <v>77</v>
      </c>
      <c r="D211" s="170"/>
      <c r="E211" s="169" t="s">
        <v>94</v>
      </c>
      <c r="F211" s="170"/>
      <c r="G211" s="169" t="s">
        <v>95</v>
      </c>
      <c r="H211" s="170"/>
      <c r="I211" s="171" t="s">
        <v>93</v>
      </c>
      <c r="J211" s="172"/>
      <c r="K211" s="172"/>
      <c r="L211" s="16" t="s">
        <v>62</v>
      </c>
      <c r="M211" s="15" t="s">
        <v>12</v>
      </c>
      <c r="Q211" s="4"/>
      <c r="R211" s="4"/>
      <c r="S211" s="3"/>
      <c r="T211" s="3"/>
    </row>
    <row r="212" spans="2:20" s="3" customFormat="1" ht="28.5" customHeight="1" x14ac:dyDescent="0.2">
      <c r="B212" s="20">
        <v>1</v>
      </c>
      <c r="C212" s="156"/>
      <c r="D212" s="157"/>
      <c r="E212" s="158"/>
      <c r="F212" s="159"/>
      <c r="G212" s="158"/>
      <c r="H212" s="159"/>
      <c r="I212" s="160"/>
      <c r="J212" s="161"/>
      <c r="K212" s="159"/>
      <c r="L212" s="7"/>
      <c r="M212" s="38"/>
      <c r="Q212" s="4"/>
      <c r="R212" s="4"/>
      <c r="S212" s="4"/>
      <c r="T212" s="4"/>
    </row>
    <row r="213" spans="2:20" s="3" customFormat="1" ht="27.6" customHeight="1" x14ac:dyDescent="0.2">
      <c r="B213" s="19">
        <v>2</v>
      </c>
      <c r="C213" s="146"/>
      <c r="D213" s="147"/>
      <c r="E213" s="148"/>
      <c r="F213" s="149"/>
      <c r="G213" s="148"/>
      <c r="H213" s="149"/>
      <c r="I213" s="150"/>
      <c r="J213" s="151"/>
      <c r="K213" s="149"/>
      <c r="L213" s="8"/>
      <c r="M213" s="39"/>
      <c r="Q213" s="4"/>
      <c r="R213" s="4"/>
      <c r="S213" s="4"/>
    </row>
    <row r="214" spans="2:20" ht="27.95" customHeight="1" x14ac:dyDescent="0.2">
      <c r="B214" s="19">
        <v>3</v>
      </c>
      <c r="C214" s="146"/>
      <c r="D214" s="147"/>
      <c r="E214" s="148"/>
      <c r="F214" s="149"/>
      <c r="G214" s="148"/>
      <c r="H214" s="149"/>
      <c r="I214" s="150"/>
      <c r="J214" s="151"/>
      <c r="K214" s="149"/>
      <c r="L214" s="8"/>
      <c r="M214" s="39"/>
      <c r="Q214" s="4"/>
      <c r="R214" s="4"/>
    </row>
    <row r="215" spans="2:20" s="3" customFormat="1" ht="27.95" customHeight="1" x14ac:dyDescent="0.2">
      <c r="B215" s="19">
        <v>4</v>
      </c>
      <c r="C215" s="146"/>
      <c r="D215" s="147"/>
      <c r="E215" s="148"/>
      <c r="F215" s="149"/>
      <c r="G215" s="148"/>
      <c r="H215" s="149"/>
      <c r="I215" s="150"/>
      <c r="J215" s="151"/>
      <c r="K215" s="149"/>
      <c r="L215" s="8"/>
      <c r="M215" s="39"/>
      <c r="Q215" s="4"/>
      <c r="R215" s="4"/>
      <c r="S215" s="4"/>
      <c r="T215" s="4"/>
    </row>
    <row r="216" spans="2:20" ht="24" customHeight="1" x14ac:dyDescent="0.2">
      <c r="B216" s="19">
        <v>5</v>
      </c>
      <c r="C216" s="146"/>
      <c r="D216" s="147"/>
      <c r="E216" s="148"/>
      <c r="F216" s="149"/>
      <c r="G216" s="148"/>
      <c r="H216" s="149"/>
      <c r="I216" s="150"/>
      <c r="J216" s="151"/>
      <c r="K216" s="149"/>
      <c r="L216" s="8"/>
      <c r="M216" s="39"/>
      <c r="Q216" s="4"/>
      <c r="R216" s="4"/>
    </row>
    <row r="217" spans="2:20" ht="25.5" customHeight="1" x14ac:dyDescent="0.2">
      <c r="B217" s="19">
        <v>6</v>
      </c>
      <c r="C217" s="146"/>
      <c r="D217" s="147"/>
      <c r="E217" s="148"/>
      <c r="F217" s="149"/>
      <c r="G217" s="148"/>
      <c r="H217" s="149"/>
      <c r="I217" s="150"/>
      <c r="J217" s="151"/>
      <c r="K217" s="149"/>
      <c r="L217" s="8"/>
      <c r="M217" s="39"/>
      <c r="Q217" s="4"/>
      <c r="R217" s="4"/>
    </row>
    <row r="218" spans="2:20" ht="25.5" customHeight="1" x14ac:dyDescent="0.2">
      <c r="B218" s="19">
        <v>7</v>
      </c>
      <c r="C218" s="146"/>
      <c r="D218" s="147"/>
      <c r="E218" s="148"/>
      <c r="F218" s="149"/>
      <c r="G218" s="148"/>
      <c r="H218" s="149"/>
      <c r="I218" s="150"/>
      <c r="J218" s="151"/>
      <c r="K218" s="149"/>
      <c r="L218" s="8"/>
      <c r="M218" s="39"/>
      <c r="Q218" s="4"/>
      <c r="R218" s="4"/>
    </row>
    <row r="219" spans="2:20" ht="25.5" customHeight="1" x14ac:dyDescent="0.2">
      <c r="B219" s="19">
        <v>8</v>
      </c>
      <c r="C219" s="146"/>
      <c r="D219" s="147"/>
      <c r="E219" s="148"/>
      <c r="F219" s="149"/>
      <c r="G219" s="148"/>
      <c r="H219" s="149"/>
      <c r="I219" s="150"/>
      <c r="J219" s="151"/>
      <c r="K219" s="149"/>
      <c r="L219" s="8"/>
      <c r="M219" s="39"/>
      <c r="Q219" s="4"/>
      <c r="R219" s="4"/>
    </row>
    <row r="220" spans="2:20" ht="25.5" customHeight="1" x14ac:dyDescent="0.2">
      <c r="B220" s="19">
        <v>9</v>
      </c>
      <c r="C220" s="146"/>
      <c r="D220" s="147"/>
      <c r="E220" s="148"/>
      <c r="F220" s="149"/>
      <c r="G220" s="148"/>
      <c r="H220" s="149"/>
      <c r="I220" s="150"/>
      <c r="J220" s="151"/>
      <c r="K220" s="149"/>
      <c r="L220" s="8"/>
      <c r="M220" s="39"/>
      <c r="Q220" s="4"/>
      <c r="R220" s="4"/>
    </row>
    <row r="221" spans="2:20" ht="25.5" customHeight="1" x14ac:dyDescent="0.2">
      <c r="B221" s="19">
        <v>10</v>
      </c>
      <c r="C221" s="146"/>
      <c r="D221" s="147"/>
      <c r="E221" s="148"/>
      <c r="F221" s="149"/>
      <c r="G221" s="148"/>
      <c r="H221" s="149"/>
      <c r="I221" s="150"/>
      <c r="J221" s="151"/>
      <c r="K221" s="149"/>
      <c r="L221" s="8"/>
      <c r="M221" s="39"/>
      <c r="Q221" s="4"/>
      <c r="R221" s="4"/>
    </row>
    <row r="222" spans="2:20" ht="25.5" customHeight="1" x14ac:dyDescent="0.2">
      <c r="B222" s="19">
        <v>11</v>
      </c>
      <c r="C222" s="146"/>
      <c r="D222" s="147"/>
      <c r="E222" s="148"/>
      <c r="F222" s="149"/>
      <c r="G222" s="148"/>
      <c r="H222" s="149"/>
      <c r="I222" s="150"/>
      <c r="J222" s="151"/>
      <c r="K222" s="149"/>
      <c r="L222" s="8"/>
      <c r="M222" s="39"/>
      <c r="Q222" s="4"/>
      <c r="R222" s="4"/>
    </row>
    <row r="223" spans="2:20" ht="25.5" customHeight="1" x14ac:dyDescent="0.2">
      <c r="B223" s="19">
        <v>12</v>
      </c>
      <c r="C223" s="146"/>
      <c r="D223" s="147"/>
      <c r="E223" s="148"/>
      <c r="F223" s="149"/>
      <c r="G223" s="148"/>
      <c r="H223" s="149"/>
      <c r="I223" s="150"/>
      <c r="J223" s="151"/>
      <c r="K223" s="149"/>
      <c r="L223" s="8"/>
      <c r="M223" s="39"/>
      <c r="Q223" s="4"/>
      <c r="R223" s="4"/>
    </row>
    <row r="224" spans="2:20" ht="25.5" customHeight="1" x14ac:dyDescent="0.2">
      <c r="B224" s="19">
        <v>13</v>
      </c>
      <c r="C224" s="146"/>
      <c r="D224" s="147"/>
      <c r="E224" s="148"/>
      <c r="F224" s="149"/>
      <c r="G224" s="148"/>
      <c r="H224" s="149"/>
      <c r="I224" s="150"/>
      <c r="J224" s="151"/>
      <c r="K224" s="149"/>
      <c r="L224" s="8"/>
      <c r="M224" s="39"/>
      <c r="Q224" s="4"/>
      <c r="R224" s="4"/>
    </row>
    <row r="225" spans="2:35" ht="25.5" customHeight="1" x14ac:dyDescent="0.2">
      <c r="B225" s="19">
        <v>14</v>
      </c>
      <c r="C225" s="146"/>
      <c r="D225" s="147"/>
      <c r="E225" s="148"/>
      <c r="F225" s="149"/>
      <c r="G225" s="148"/>
      <c r="H225" s="149"/>
      <c r="I225" s="150"/>
      <c r="J225" s="151"/>
      <c r="K225" s="149"/>
      <c r="L225" s="8"/>
      <c r="M225" s="39"/>
      <c r="Q225" s="4"/>
      <c r="R225" s="4"/>
    </row>
    <row r="226" spans="2:35" ht="25.5" customHeight="1" x14ac:dyDescent="0.2">
      <c r="B226" s="19">
        <v>15</v>
      </c>
      <c r="C226" s="146"/>
      <c r="D226" s="147"/>
      <c r="E226" s="148"/>
      <c r="F226" s="149"/>
      <c r="G226" s="148"/>
      <c r="H226" s="149"/>
      <c r="I226" s="150"/>
      <c r="J226" s="151"/>
      <c r="K226" s="149"/>
      <c r="L226" s="8"/>
      <c r="M226" s="39"/>
      <c r="Q226" s="4"/>
      <c r="R226" s="4"/>
    </row>
    <row r="227" spans="2:35" ht="25.5" customHeight="1" x14ac:dyDescent="0.2">
      <c r="B227" s="19">
        <v>16</v>
      </c>
      <c r="C227" s="146"/>
      <c r="D227" s="147"/>
      <c r="E227" s="148"/>
      <c r="F227" s="149"/>
      <c r="G227" s="148"/>
      <c r="H227" s="149"/>
      <c r="I227" s="150"/>
      <c r="J227" s="151"/>
      <c r="K227" s="149"/>
      <c r="L227" s="8"/>
      <c r="M227" s="39"/>
      <c r="Q227" s="4"/>
      <c r="R227" s="4"/>
    </row>
    <row r="228" spans="2:35" ht="25.5" customHeight="1" x14ac:dyDescent="0.2">
      <c r="B228" s="19">
        <v>17</v>
      </c>
      <c r="C228" s="146"/>
      <c r="D228" s="147"/>
      <c r="E228" s="148"/>
      <c r="F228" s="149"/>
      <c r="G228" s="148"/>
      <c r="H228" s="149"/>
      <c r="I228" s="150"/>
      <c r="J228" s="151"/>
      <c r="K228" s="149"/>
      <c r="L228" s="8"/>
      <c r="M228" s="39"/>
      <c r="Q228" s="4"/>
      <c r="R228" s="4"/>
    </row>
    <row r="229" spans="2:35" ht="25.5" customHeight="1" x14ac:dyDescent="0.2">
      <c r="B229" s="19">
        <v>18</v>
      </c>
      <c r="C229" s="146"/>
      <c r="D229" s="147"/>
      <c r="E229" s="148"/>
      <c r="F229" s="149"/>
      <c r="G229" s="148"/>
      <c r="H229" s="149"/>
      <c r="I229" s="150"/>
      <c r="J229" s="151"/>
      <c r="K229" s="149"/>
      <c r="L229" s="8"/>
      <c r="M229" s="39"/>
      <c r="Q229" s="4"/>
      <c r="R229" s="4"/>
    </row>
    <row r="230" spans="2:35" ht="25.5" customHeight="1" x14ac:dyDescent="0.2">
      <c r="B230" s="19">
        <v>19</v>
      </c>
      <c r="C230" s="146"/>
      <c r="D230" s="147"/>
      <c r="E230" s="148"/>
      <c r="F230" s="149"/>
      <c r="G230" s="148"/>
      <c r="H230" s="149"/>
      <c r="I230" s="150"/>
      <c r="J230" s="151"/>
      <c r="K230" s="149"/>
      <c r="L230" s="8"/>
      <c r="M230" s="39"/>
      <c r="Q230" s="4"/>
      <c r="R230" s="4"/>
    </row>
    <row r="231" spans="2:35" ht="25.5" customHeight="1" x14ac:dyDescent="0.2">
      <c r="B231" s="19">
        <v>20</v>
      </c>
      <c r="C231" s="146"/>
      <c r="D231" s="147"/>
      <c r="E231" s="148"/>
      <c r="F231" s="149"/>
      <c r="G231" s="148"/>
      <c r="H231" s="149"/>
      <c r="I231" s="150"/>
      <c r="J231" s="151"/>
      <c r="K231" s="149"/>
      <c r="L231" s="8"/>
      <c r="M231" s="39"/>
      <c r="Q231" s="4"/>
      <c r="R231" s="4"/>
    </row>
    <row r="232" spans="2:35" ht="25.5" customHeight="1" x14ac:dyDescent="0.2">
      <c r="B232" s="19">
        <v>21</v>
      </c>
      <c r="C232" s="146"/>
      <c r="D232" s="147"/>
      <c r="E232" s="148"/>
      <c r="F232" s="149"/>
      <c r="G232" s="148"/>
      <c r="H232" s="149"/>
      <c r="I232" s="150"/>
      <c r="J232" s="151"/>
      <c r="K232" s="149"/>
      <c r="L232" s="8"/>
      <c r="M232" s="39"/>
      <c r="Q232" s="4"/>
      <c r="R232" s="4"/>
    </row>
    <row r="233" spans="2:35" ht="25.5" customHeight="1" x14ac:dyDescent="0.2">
      <c r="B233" s="19">
        <v>22</v>
      </c>
      <c r="C233" s="146"/>
      <c r="D233" s="147"/>
      <c r="E233" s="148"/>
      <c r="F233" s="149"/>
      <c r="G233" s="148"/>
      <c r="H233" s="149"/>
      <c r="I233" s="150"/>
      <c r="J233" s="151"/>
      <c r="K233" s="149"/>
      <c r="L233" s="8"/>
      <c r="M233" s="39"/>
      <c r="Q233" s="4"/>
      <c r="R233" s="4"/>
    </row>
    <row r="234" spans="2:35" ht="25.5" customHeight="1" x14ac:dyDescent="0.2">
      <c r="B234" s="19">
        <v>23</v>
      </c>
      <c r="C234" s="146"/>
      <c r="D234" s="147"/>
      <c r="E234" s="148"/>
      <c r="F234" s="149"/>
      <c r="G234" s="148"/>
      <c r="H234" s="149"/>
      <c r="I234" s="150"/>
      <c r="J234" s="151"/>
      <c r="K234" s="149"/>
      <c r="L234" s="8"/>
      <c r="M234" s="39"/>
      <c r="Q234" s="4"/>
      <c r="R234" s="4"/>
    </row>
    <row r="235" spans="2:35" ht="25.5" customHeight="1" x14ac:dyDescent="0.2">
      <c r="B235" s="19">
        <v>24</v>
      </c>
      <c r="C235" s="146"/>
      <c r="D235" s="147"/>
      <c r="E235" s="148"/>
      <c r="F235" s="149"/>
      <c r="G235" s="148"/>
      <c r="H235" s="149"/>
      <c r="I235" s="150"/>
      <c r="J235" s="151"/>
      <c r="K235" s="149"/>
      <c r="L235" s="8"/>
      <c r="M235" s="39"/>
      <c r="Q235" s="4"/>
      <c r="R235" s="4"/>
    </row>
    <row r="236" spans="2:35" ht="25.5" customHeight="1" x14ac:dyDescent="0.2">
      <c r="B236" s="19">
        <v>25</v>
      </c>
      <c r="C236" s="146"/>
      <c r="D236" s="147"/>
      <c r="E236" s="148"/>
      <c r="F236" s="149"/>
      <c r="G236" s="148"/>
      <c r="H236" s="149"/>
      <c r="I236" s="150"/>
      <c r="J236" s="151"/>
      <c r="K236" s="149"/>
      <c r="L236" s="8"/>
      <c r="M236" s="39"/>
      <c r="Q236" s="4"/>
      <c r="R236" s="4"/>
    </row>
    <row r="237" spans="2:35" ht="25.5" customHeight="1" x14ac:dyDescent="0.2">
      <c r="B237" s="19">
        <v>26</v>
      </c>
      <c r="C237" s="146"/>
      <c r="D237" s="147"/>
      <c r="E237" s="148"/>
      <c r="F237" s="149"/>
      <c r="G237" s="148"/>
      <c r="H237" s="149"/>
      <c r="I237" s="150"/>
      <c r="J237" s="151"/>
      <c r="K237" s="149"/>
      <c r="L237" s="8"/>
      <c r="M237" s="39"/>
      <c r="Q237" s="4"/>
      <c r="R237" s="4"/>
    </row>
    <row r="238" spans="2:35" ht="25.5" customHeight="1" x14ac:dyDescent="0.2">
      <c r="B238" s="19">
        <v>27</v>
      </c>
      <c r="C238" s="146"/>
      <c r="D238" s="147"/>
      <c r="E238" s="148"/>
      <c r="F238" s="149"/>
      <c r="G238" s="148"/>
      <c r="H238" s="149"/>
      <c r="I238" s="150"/>
      <c r="J238" s="151"/>
      <c r="K238" s="149"/>
      <c r="L238" s="8"/>
      <c r="M238" s="39"/>
      <c r="Q238" s="4"/>
      <c r="R238" s="4"/>
    </row>
    <row r="239" spans="2:35" s="3" customFormat="1" ht="25.5" customHeight="1" x14ac:dyDescent="0.2">
      <c r="B239" s="19">
        <v>28</v>
      </c>
      <c r="C239" s="146"/>
      <c r="D239" s="147"/>
      <c r="E239" s="148"/>
      <c r="F239" s="149"/>
      <c r="G239" s="148"/>
      <c r="H239" s="149"/>
      <c r="I239" s="150"/>
      <c r="J239" s="151"/>
      <c r="K239" s="149"/>
      <c r="L239" s="8"/>
      <c r="M239" s="39"/>
      <c r="Q239" s="4"/>
      <c r="R239" s="4"/>
      <c r="S239" s="4"/>
      <c r="T239" s="4"/>
      <c r="U239" s="4"/>
      <c r="V239" s="4"/>
      <c r="W239" s="4"/>
      <c r="X239" s="4"/>
      <c r="Y239" s="4"/>
      <c r="Z239" s="4"/>
      <c r="AA239" s="4"/>
      <c r="AB239" s="4"/>
      <c r="AC239" s="4"/>
      <c r="AD239" s="4"/>
      <c r="AE239" s="4"/>
      <c r="AF239" s="4"/>
      <c r="AG239" s="4"/>
      <c r="AH239" s="4"/>
      <c r="AI239" s="4"/>
    </row>
    <row r="240" spans="2:35" s="3" customFormat="1" ht="24.6" customHeight="1" x14ac:dyDescent="0.2">
      <c r="B240" s="19">
        <v>29</v>
      </c>
      <c r="C240" s="146"/>
      <c r="D240" s="147"/>
      <c r="E240" s="148"/>
      <c r="F240" s="149"/>
      <c r="G240" s="148"/>
      <c r="H240" s="149"/>
      <c r="I240" s="150"/>
      <c r="J240" s="151"/>
      <c r="K240" s="149"/>
      <c r="L240" s="8"/>
      <c r="M240" s="39"/>
      <c r="Q240" s="4"/>
      <c r="R240" s="4"/>
      <c r="S240" s="4"/>
      <c r="T240" s="4"/>
      <c r="U240" s="4"/>
      <c r="V240" s="4"/>
      <c r="W240" s="4"/>
      <c r="X240" s="4"/>
      <c r="Y240" s="4"/>
      <c r="Z240" s="4"/>
      <c r="AA240" s="4"/>
      <c r="AB240" s="4"/>
      <c r="AC240" s="4"/>
      <c r="AD240" s="4"/>
      <c r="AE240" s="4"/>
      <c r="AF240" s="4"/>
      <c r="AG240" s="4"/>
      <c r="AH240" s="4"/>
      <c r="AI240" s="4"/>
    </row>
    <row r="241" spans="2:22" ht="24.95" customHeight="1" thickBot="1" x14ac:dyDescent="0.25">
      <c r="B241" s="21">
        <v>30</v>
      </c>
      <c r="C241" s="343"/>
      <c r="D241" s="344"/>
      <c r="E241" s="152"/>
      <c r="F241" s="153"/>
      <c r="G241" s="152"/>
      <c r="H241" s="153"/>
      <c r="I241" s="154"/>
      <c r="J241" s="155"/>
      <c r="K241" s="153"/>
      <c r="L241" s="9"/>
      <c r="M241" s="40"/>
      <c r="Q241" s="4"/>
      <c r="R241" s="4"/>
    </row>
    <row r="242" spans="2:22" ht="23.45" customHeight="1" thickBot="1" x14ac:dyDescent="0.25">
      <c r="B242" s="28"/>
      <c r="C242" s="28"/>
      <c r="D242" s="36"/>
      <c r="E242" s="28"/>
      <c r="F242" s="28"/>
      <c r="G242" s="28"/>
      <c r="H242" s="36"/>
      <c r="I242" s="36"/>
      <c r="J242" s="36"/>
      <c r="K242" s="37"/>
      <c r="L242" s="28"/>
      <c r="M242" s="4"/>
      <c r="N242" s="4"/>
      <c r="O242" s="4"/>
      <c r="P242" s="4"/>
      <c r="Q242" s="4"/>
      <c r="R242" s="4"/>
    </row>
    <row r="243" spans="2:22" ht="25.5" customHeight="1" x14ac:dyDescent="0.2">
      <c r="B243" s="130" t="s">
        <v>45</v>
      </c>
      <c r="C243" s="133"/>
      <c r="D243" s="134"/>
      <c r="E243" s="134"/>
      <c r="F243" s="134"/>
      <c r="G243" s="134"/>
      <c r="H243" s="134"/>
      <c r="I243" s="134"/>
      <c r="J243" s="134"/>
      <c r="K243" s="134"/>
      <c r="L243" s="134"/>
      <c r="M243" s="135"/>
      <c r="N243" s="4"/>
      <c r="O243" s="4"/>
      <c r="P243" s="4"/>
      <c r="Q243" s="4"/>
      <c r="R243" s="4"/>
    </row>
    <row r="244" spans="2:22" ht="25.5" customHeight="1" x14ac:dyDescent="0.2">
      <c r="B244" s="131"/>
      <c r="C244" s="136"/>
      <c r="D244" s="137"/>
      <c r="E244" s="137"/>
      <c r="F244" s="137"/>
      <c r="G244" s="137"/>
      <c r="H244" s="137"/>
      <c r="I244" s="137"/>
      <c r="J244" s="137"/>
      <c r="K244" s="137"/>
      <c r="L244" s="137"/>
      <c r="M244" s="138"/>
      <c r="N244" s="4"/>
      <c r="O244" s="4"/>
      <c r="P244" s="4"/>
      <c r="Q244" s="4"/>
      <c r="R244" s="4"/>
    </row>
    <row r="245" spans="2:22" ht="25.5" customHeight="1" x14ac:dyDescent="0.2">
      <c r="B245" s="131"/>
      <c r="C245" s="136"/>
      <c r="D245" s="137"/>
      <c r="E245" s="137"/>
      <c r="F245" s="137"/>
      <c r="G245" s="137"/>
      <c r="H245" s="137"/>
      <c r="I245" s="137"/>
      <c r="J245" s="137"/>
      <c r="K245" s="137"/>
      <c r="L245" s="137"/>
      <c r="M245" s="138"/>
      <c r="N245" s="4"/>
      <c r="O245" s="4"/>
      <c r="P245" s="4"/>
      <c r="Q245" s="4"/>
      <c r="R245" s="4"/>
    </row>
    <row r="246" spans="2:22" ht="25.5" customHeight="1" x14ac:dyDescent="0.2">
      <c r="B246" s="131"/>
      <c r="C246" s="136"/>
      <c r="D246" s="137"/>
      <c r="E246" s="137"/>
      <c r="F246" s="137"/>
      <c r="G246" s="137"/>
      <c r="H246" s="137"/>
      <c r="I246" s="137"/>
      <c r="J246" s="137"/>
      <c r="K246" s="137"/>
      <c r="L246" s="137"/>
      <c r="M246" s="138"/>
      <c r="N246" s="4"/>
      <c r="O246" s="4"/>
      <c r="P246" s="4"/>
      <c r="Q246" s="4"/>
      <c r="R246" s="4"/>
    </row>
    <row r="247" spans="2:22" ht="25.5" customHeight="1" x14ac:dyDescent="0.2">
      <c r="B247" s="131"/>
      <c r="C247" s="136"/>
      <c r="D247" s="137"/>
      <c r="E247" s="137"/>
      <c r="F247" s="137"/>
      <c r="G247" s="137"/>
      <c r="H247" s="137"/>
      <c r="I247" s="137"/>
      <c r="J247" s="137"/>
      <c r="K247" s="137"/>
      <c r="L247" s="137"/>
      <c r="M247" s="138"/>
      <c r="N247" s="4"/>
      <c r="O247" s="4"/>
      <c r="P247" s="4"/>
      <c r="Q247" s="4"/>
      <c r="R247" s="4"/>
    </row>
    <row r="248" spans="2:22" ht="25.5" customHeight="1" thickBot="1" x14ac:dyDescent="0.25">
      <c r="B248" s="132"/>
      <c r="C248" s="139"/>
      <c r="D248" s="140"/>
      <c r="E248" s="140"/>
      <c r="F248" s="140"/>
      <c r="G248" s="140"/>
      <c r="H248" s="140"/>
      <c r="I248" s="140"/>
      <c r="J248" s="140"/>
      <c r="K248" s="140"/>
      <c r="L248" s="140"/>
      <c r="M248" s="141"/>
      <c r="N248" s="4"/>
      <c r="O248" s="4"/>
      <c r="P248" s="4"/>
      <c r="Q248" s="4"/>
      <c r="R248" s="4"/>
    </row>
    <row r="249" spans="2:22" ht="13.5" customHeight="1" x14ac:dyDescent="0.2">
      <c r="M249" s="4"/>
      <c r="N249" s="4"/>
      <c r="O249" s="4"/>
      <c r="P249" s="4"/>
      <c r="Q249" s="4"/>
      <c r="R249" s="4"/>
    </row>
    <row r="250" spans="2:22" s="3" customFormat="1" ht="58.5" customHeight="1" x14ac:dyDescent="0.2">
      <c r="B250" s="173" t="s">
        <v>130</v>
      </c>
      <c r="C250" s="173"/>
      <c r="D250" s="173"/>
      <c r="E250" s="173"/>
      <c r="F250" s="173"/>
      <c r="G250" s="173"/>
      <c r="H250" s="173"/>
      <c r="I250" s="173"/>
      <c r="J250" s="173"/>
      <c r="K250" s="173"/>
    </row>
    <row r="251" spans="2:22" ht="46.35" customHeight="1" x14ac:dyDescent="0.2">
      <c r="B251" s="174" t="s">
        <v>137</v>
      </c>
      <c r="C251" s="175"/>
      <c r="D251" s="175"/>
      <c r="E251" s="175"/>
      <c r="F251" s="175"/>
      <c r="G251" s="175"/>
      <c r="H251" s="175"/>
      <c r="I251" s="175"/>
      <c r="J251" s="175"/>
      <c r="K251" s="175"/>
      <c r="L251" s="175"/>
      <c r="M251" s="175"/>
      <c r="N251" s="175"/>
      <c r="O251" s="175"/>
      <c r="P251" s="175"/>
      <c r="Q251" s="27"/>
      <c r="S251" s="3"/>
      <c r="T251" s="3"/>
      <c r="U251" s="3"/>
      <c r="V251" s="3"/>
    </row>
    <row r="252" spans="2:22" s="3" customFormat="1" ht="61.5" customHeight="1" thickBot="1" x14ac:dyDescent="0.4">
      <c r="B252" s="176" t="s">
        <v>125</v>
      </c>
      <c r="C252" s="177"/>
      <c r="D252" s="177"/>
      <c r="E252" s="177"/>
      <c r="F252" s="177"/>
      <c r="G252" s="177"/>
      <c r="H252" s="177"/>
      <c r="I252" s="177"/>
      <c r="J252" s="177"/>
      <c r="K252" s="177"/>
      <c r="L252" s="177"/>
      <c r="M252" s="177"/>
      <c r="N252" s="177"/>
      <c r="O252" s="177"/>
      <c r="P252" s="177"/>
    </row>
    <row r="253" spans="2:22" s="3" customFormat="1" ht="74.099999999999994" customHeight="1" x14ac:dyDescent="0.35">
      <c r="B253" s="51" t="s">
        <v>128</v>
      </c>
      <c r="C253" s="52"/>
      <c r="D253" s="52"/>
      <c r="E253" s="178">
        <v>30</v>
      </c>
      <c r="F253" s="179"/>
      <c r="G253" s="26"/>
      <c r="H253" s="26"/>
      <c r="J253" s="180" t="s">
        <v>83</v>
      </c>
      <c r="K253" s="181"/>
      <c r="L253" s="182">
        <f>COUNTA(C261:C290)</f>
        <v>0</v>
      </c>
      <c r="M253" s="183"/>
      <c r="N253" s="59"/>
      <c r="O253" s="59"/>
    </row>
    <row r="254" spans="2:22" s="3" customFormat="1" ht="74.099999999999994" customHeight="1" x14ac:dyDescent="0.35">
      <c r="B254" s="184" t="s">
        <v>121</v>
      </c>
      <c r="C254" s="185"/>
      <c r="D254" s="185"/>
      <c r="E254" s="186" t="s">
        <v>123</v>
      </c>
      <c r="F254" s="187"/>
      <c r="G254" s="4"/>
      <c r="H254" s="4"/>
      <c r="J254" s="188" t="s">
        <v>76</v>
      </c>
      <c r="K254" s="189"/>
      <c r="L254" s="190">
        <f>COUNTIF(C261:C290,"Ja")</f>
        <v>0</v>
      </c>
      <c r="M254" s="191"/>
      <c r="N254" s="59"/>
      <c r="O254" s="59"/>
    </row>
    <row r="255" spans="2:22" s="3" customFormat="1" ht="74.099999999999994" customHeight="1" thickBot="1" x14ac:dyDescent="0.4">
      <c r="B255" s="142" t="s">
        <v>122</v>
      </c>
      <c r="C255" s="143"/>
      <c r="D255" s="143"/>
      <c r="E255" s="144" t="s">
        <v>129</v>
      </c>
      <c r="F255" s="145"/>
      <c r="G255" s="4"/>
      <c r="H255" s="4"/>
      <c r="J255" s="162" t="s">
        <v>73</v>
      </c>
      <c r="K255" s="163"/>
      <c r="L255" s="164">
        <f>COUNTIF(C261:C290,"Nein")</f>
        <v>0</v>
      </c>
      <c r="M255" s="165"/>
      <c r="N255" s="59"/>
      <c r="O255" s="59"/>
    </row>
    <row r="256" spans="2:22" s="3" customFormat="1" ht="74.099999999999994" customHeight="1" thickBot="1" x14ac:dyDescent="0.4">
      <c r="B256" s="142" t="s">
        <v>126</v>
      </c>
      <c r="C256" s="143"/>
      <c r="D256" s="143"/>
      <c r="E256" s="144" t="s">
        <v>82</v>
      </c>
      <c r="F256" s="145"/>
      <c r="G256" s="4"/>
      <c r="H256" s="4"/>
      <c r="J256" s="56"/>
      <c r="K256" s="33"/>
      <c r="L256" s="127"/>
      <c r="M256" s="128"/>
      <c r="N256" s="59"/>
      <c r="O256" s="59"/>
    </row>
    <row r="257" spans="2:20" s="3" customFormat="1" ht="18" customHeight="1" thickBot="1" x14ac:dyDescent="0.4">
      <c r="B257" s="57"/>
      <c r="C257" s="57"/>
      <c r="D257" s="57"/>
      <c r="E257" s="54"/>
      <c r="F257" s="55"/>
      <c r="G257" s="4"/>
      <c r="H257" s="4"/>
      <c r="J257" s="56"/>
      <c r="K257" s="56"/>
      <c r="L257" s="4"/>
      <c r="M257"/>
      <c r="N257" s="59"/>
      <c r="O257" s="59"/>
    </row>
    <row r="258" spans="2:20" s="3" customFormat="1" ht="61.5" customHeight="1" thickBot="1" x14ac:dyDescent="0.4">
      <c r="B258" s="53"/>
      <c r="C258" s="53"/>
      <c r="D258" s="53"/>
      <c r="E258" s="54"/>
      <c r="F258" s="55"/>
      <c r="G258" s="4"/>
      <c r="H258" s="4"/>
      <c r="J258" s="166" t="str">
        <f>IF(AND(L253&gt;=30,L254&gt;=15),"Sie haben ausreichend supervidierte Gutachten dokumentiert.","ACHTUNG: Sie haben nicht ausreichend supervidierte  Gutachten dokumentiert.")</f>
        <v>ACHTUNG: Sie haben nicht ausreichend supervidierte  Gutachten dokumentiert.</v>
      </c>
      <c r="K258" s="167"/>
      <c r="L258" s="167"/>
      <c r="M258" s="168"/>
      <c r="N258" s="59"/>
      <c r="O258" s="59"/>
    </row>
    <row r="259" spans="2:20" s="3" customFormat="1" ht="15.75" customHeight="1" thickBot="1" x14ac:dyDescent="0.25">
      <c r="K259" s="22"/>
      <c r="L259" s="22"/>
      <c r="M259" s="64"/>
      <c r="N259" s="64"/>
      <c r="O259" s="64"/>
      <c r="P259" s="64"/>
    </row>
    <row r="260" spans="2:20" ht="57" customHeight="1" thickBot="1" x14ac:dyDescent="0.25">
      <c r="B260" s="13" t="s">
        <v>49</v>
      </c>
      <c r="C260" s="169" t="s">
        <v>77</v>
      </c>
      <c r="D260" s="170"/>
      <c r="E260" s="169" t="s">
        <v>94</v>
      </c>
      <c r="F260" s="170"/>
      <c r="G260" s="169" t="s">
        <v>95</v>
      </c>
      <c r="H260" s="170"/>
      <c r="I260" s="171" t="s">
        <v>93</v>
      </c>
      <c r="J260" s="172"/>
      <c r="K260" s="172"/>
      <c r="L260" s="16" t="s">
        <v>62</v>
      </c>
      <c r="M260" s="15" t="s">
        <v>12</v>
      </c>
      <c r="Q260" s="4"/>
      <c r="R260" s="4"/>
      <c r="S260" s="3"/>
      <c r="T260" s="3"/>
    </row>
    <row r="261" spans="2:20" s="3" customFormat="1" ht="28.5" customHeight="1" x14ac:dyDescent="0.2">
      <c r="B261" s="20">
        <v>1</v>
      </c>
      <c r="C261" s="156"/>
      <c r="D261" s="157"/>
      <c r="E261" s="158"/>
      <c r="F261" s="159"/>
      <c r="G261" s="158"/>
      <c r="H261" s="159"/>
      <c r="I261" s="160"/>
      <c r="J261" s="161"/>
      <c r="K261" s="159"/>
      <c r="L261" s="7"/>
      <c r="M261" s="38"/>
      <c r="Q261" s="4"/>
      <c r="R261" s="4"/>
      <c r="S261" s="4"/>
      <c r="T261" s="4"/>
    </row>
    <row r="262" spans="2:20" s="3" customFormat="1" ht="27.6" customHeight="1" x14ac:dyDescent="0.2">
      <c r="B262" s="19">
        <v>2</v>
      </c>
      <c r="C262" s="146"/>
      <c r="D262" s="147"/>
      <c r="E262" s="148"/>
      <c r="F262" s="149"/>
      <c r="G262" s="148"/>
      <c r="H262" s="149"/>
      <c r="I262" s="150"/>
      <c r="J262" s="151"/>
      <c r="K262" s="149"/>
      <c r="L262" s="8"/>
      <c r="M262" s="39"/>
      <c r="Q262" s="4"/>
      <c r="R262" s="4"/>
      <c r="S262" s="4"/>
    </row>
    <row r="263" spans="2:20" ht="27.95" customHeight="1" x14ac:dyDescent="0.2">
      <c r="B263" s="19">
        <v>3</v>
      </c>
      <c r="C263" s="146"/>
      <c r="D263" s="147"/>
      <c r="E263" s="148"/>
      <c r="F263" s="149"/>
      <c r="G263" s="148"/>
      <c r="H263" s="149"/>
      <c r="I263" s="150"/>
      <c r="J263" s="151"/>
      <c r="K263" s="149"/>
      <c r="L263" s="8"/>
      <c r="M263" s="39"/>
      <c r="Q263" s="4"/>
      <c r="R263" s="4"/>
    </row>
    <row r="264" spans="2:20" s="3" customFormat="1" ht="27.95" customHeight="1" x14ac:dyDescent="0.2">
      <c r="B264" s="19">
        <v>4</v>
      </c>
      <c r="C264" s="146"/>
      <c r="D264" s="147"/>
      <c r="E264" s="148"/>
      <c r="F264" s="149"/>
      <c r="G264" s="148"/>
      <c r="H264" s="149"/>
      <c r="I264" s="150"/>
      <c r="J264" s="151"/>
      <c r="K264" s="149"/>
      <c r="L264" s="8"/>
      <c r="M264" s="39"/>
      <c r="Q264" s="4"/>
      <c r="R264" s="4"/>
      <c r="S264" s="4"/>
      <c r="T264" s="4"/>
    </row>
    <row r="265" spans="2:20" ht="24" customHeight="1" x14ac:dyDescent="0.2">
      <c r="B265" s="19">
        <v>5</v>
      </c>
      <c r="C265" s="146"/>
      <c r="D265" s="147"/>
      <c r="E265" s="148"/>
      <c r="F265" s="149"/>
      <c r="G265" s="148"/>
      <c r="H265" s="149"/>
      <c r="I265" s="150"/>
      <c r="J265" s="151"/>
      <c r="K265" s="149"/>
      <c r="L265" s="8"/>
      <c r="M265" s="39"/>
      <c r="Q265" s="4"/>
      <c r="R265" s="4"/>
    </row>
    <row r="266" spans="2:20" ht="25.5" customHeight="1" x14ac:dyDescent="0.2">
      <c r="B266" s="19">
        <v>6</v>
      </c>
      <c r="C266" s="146"/>
      <c r="D266" s="147"/>
      <c r="E266" s="148"/>
      <c r="F266" s="149"/>
      <c r="G266" s="148"/>
      <c r="H266" s="149"/>
      <c r="I266" s="150"/>
      <c r="J266" s="151"/>
      <c r="K266" s="149"/>
      <c r="L266" s="8"/>
      <c r="M266" s="39"/>
      <c r="Q266" s="4"/>
      <c r="R266" s="4"/>
    </row>
    <row r="267" spans="2:20" ht="25.5" customHeight="1" x14ac:dyDescent="0.2">
      <c r="B267" s="19">
        <v>7</v>
      </c>
      <c r="C267" s="146"/>
      <c r="D267" s="147"/>
      <c r="E267" s="148"/>
      <c r="F267" s="149"/>
      <c r="G267" s="148"/>
      <c r="H267" s="149"/>
      <c r="I267" s="150"/>
      <c r="J267" s="151"/>
      <c r="K267" s="149"/>
      <c r="L267" s="8"/>
      <c r="M267" s="39"/>
      <c r="Q267" s="4"/>
      <c r="R267" s="4"/>
    </row>
    <row r="268" spans="2:20" ht="25.5" customHeight="1" x14ac:dyDescent="0.2">
      <c r="B268" s="19">
        <v>8</v>
      </c>
      <c r="C268" s="146"/>
      <c r="D268" s="147"/>
      <c r="E268" s="148"/>
      <c r="F268" s="149"/>
      <c r="G268" s="148"/>
      <c r="H268" s="149"/>
      <c r="I268" s="150"/>
      <c r="J268" s="151"/>
      <c r="K268" s="149"/>
      <c r="L268" s="8"/>
      <c r="M268" s="39"/>
      <c r="Q268" s="4"/>
      <c r="R268" s="4"/>
    </row>
    <row r="269" spans="2:20" ht="25.5" customHeight="1" x14ac:dyDescent="0.2">
      <c r="B269" s="19">
        <v>9</v>
      </c>
      <c r="C269" s="146"/>
      <c r="D269" s="147"/>
      <c r="E269" s="148"/>
      <c r="F269" s="149"/>
      <c r="G269" s="148"/>
      <c r="H269" s="149"/>
      <c r="I269" s="150"/>
      <c r="J269" s="151"/>
      <c r="K269" s="149"/>
      <c r="L269" s="8"/>
      <c r="M269" s="39"/>
      <c r="Q269" s="4"/>
      <c r="R269" s="4"/>
    </row>
    <row r="270" spans="2:20" ht="25.5" customHeight="1" x14ac:dyDescent="0.2">
      <c r="B270" s="19">
        <v>10</v>
      </c>
      <c r="C270" s="146"/>
      <c r="D270" s="147"/>
      <c r="E270" s="148"/>
      <c r="F270" s="149"/>
      <c r="G270" s="148"/>
      <c r="H270" s="149"/>
      <c r="I270" s="150"/>
      <c r="J270" s="151"/>
      <c r="K270" s="149"/>
      <c r="L270" s="8"/>
      <c r="M270" s="39"/>
      <c r="Q270" s="4"/>
      <c r="R270" s="4"/>
    </row>
    <row r="271" spans="2:20" ht="25.5" customHeight="1" x14ac:dyDescent="0.2">
      <c r="B271" s="19">
        <v>11</v>
      </c>
      <c r="C271" s="146"/>
      <c r="D271" s="147"/>
      <c r="E271" s="148"/>
      <c r="F271" s="149"/>
      <c r="G271" s="148"/>
      <c r="H271" s="149"/>
      <c r="I271" s="150"/>
      <c r="J271" s="151"/>
      <c r="K271" s="149"/>
      <c r="L271" s="8"/>
      <c r="M271" s="39"/>
      <c r="Q271" s="4"/>
      <c r="R271" s="4"/>
    </row>
    <row r="272" spans="2:20" ht="25.5" customHeight="1" x14ac:dyDescent="0.2">
      <c r="B272" s="19">
        <v>12</v>
      </c>
      <c r="C272" s="146"/>
      <c r="D272" s="147"/>
      <c r="E272" s="148"/>
      <c r="F272" s="149"/>
      <c r="G272" s="148"/>
      <c r="H272" s="149"/>
      <c r="I272" s="150"/>
      <c r="J272" s="151"/>
      <c r="K272" s="149"/>
      <c r="L272" s="8"/>
      <c r="M272" s="39"/>
      <c r="Q272" s="4"/>
      <c r="R272" s="4"/>
    </row>
    <row r="273" spans="2:35" ht="25.5" customHeight="1" x14ac:dyDescent="0.2">
      <c r="B273" s="19">
        <v>13</v>
      </c>
      <c r="C273" s="146"/>
      <c r="D273" s="147"/>
      <c r="E273" s="148"/>
      <c r="F273" s="149"/>
      <c r="G273" s="148"/>
      <c r="H273" s="149"/>
      <c r="I273" s="150"/>
      <c r="J273" s="151"/>
      <c r="K273" s="149"/>
      <c r="L273" s="8"/>
      <c r="M273" s="39"/>
      <c r="Q273" s="4"/>
      <c r="R273" s="4"/>
    </row>
    <row r="274" spans="2:35" ht="25.5" customHeight="1" x14ac:dyDescent="0.2">
      <c r="B274" s="19">
        <v>14</v>
      </c>
      <c r="C274" s="146"/>
      <c r="D274" s="147"/>
      <c r="E274" s="148"/>
      <c r="F274" s="149"/>
      <c r="G274" s="148"/>
      <c r="H274" s="149"/>
      <c r="I274" s="150"/>
      <c r="J274" s="151"/>
      <c r="K274" s="149"/>
      <c r="L274" s="8"/>
      <c r="M274" s="39"/>
      <c r="Q274" s="4"/>
      <c r="R274" s="4"/>
    </row>
    <row r="275" spans="2:35" ht="25.5" customHeight="1" x14ac:dyDescent="0.2">
      <c r="B275" s="19">
        <v>15</v>
      </c>
      <c r="C275" s="146"/>
      <c r="D275" s="147"/>
      <c r="E275" s="148"/>
      <c r="F275" s="149"/>
      <c r="G275" s="148"/>
      <c r="H275" s="149"/>
      <c r="I275" s="150"/>
      <c r="J275" s="151"/>
      <c r="K275" s="149"/>
      <c r="L275" s="8"/>
      <c r="M275" s="39"/>
      <c r="Q275" s="4"/>
      <c r="R275" s="4"/>
    </row>
    <row r="276" spans="2:35" ht="25.5" customHeight="1" x14ac:dyDescent="0.2">
      <c r="B276" s="19">
        <v>16</v>
      </c>
      <c r="C276" s="146"/>
      <c r="D276" s="147"/>
      <c r="E276" s="148"/>
      <c r="F276" s="149"/>
      <c r="G276" s="148"/>
      <c r="H276" s="149"/>
      <c r="I276" s="150"/>
      <c r="J276" s="151"/>
      <c r="K276" s="149"/>
      <c r="L276" s="8"/>
      <c r="M276" s="39"/>
      <c r="Q276" s="4"/>
      <c r="R276" s="4"/>
    </row>
    <row r="277" spans="2:35" ht="25.5" customHeight="1" x14ac:dyDescent="0.2">
      <c r="B277" s="19">
        <v>17</v>
      </c>
      <c r="C277" s="146"/>
      <c r="D277" s="147"/>
      <c r="E277" s="148"/>
      <c r="F277" s="149"/>
      <c r="G277" s="148"/>
      <c r="H277" s="149"/>
      <c r="I277" s="150"/>
      <c r="J277" s="151"/>
      <c r="K277" s="149"/>
      <c r="L277" s="8"/>
      <c r="M277" s="39"/>
      <c r="Q277" s="4"/>
      <c r="R277" s="4"/>
    </row>
    <row r="278" spans="2:35" ht="25.5" customHeight="1" x14ac:dyDescent="0.2">
      <c r="B278" s="19">
        <v>18</v>
      </c>
      <c r="C278" s="146"/>
      <c r="D278" s="147"/>
      <c r="E278" s="148"/>
      <c r="F278" s="149"/>
      <c r="G278" s="148"/>
      <c r="H278" s="149"/>
      <c r="I278" s="150"/>
      <c r="J278" s="151"/>
      <c r="K278" s="149"/>
      <c r="L278" s="8"/>
      <c r="M278" s="39"/>
      <c r="Q278" s="4"/>
      <c r="R278" s="4"/>
    </row>
    <row r="279" spans="2:35" ht="25.5" customHeight="1" x14ac:dyDescent="0.2">
      <c r="B279" s="19">
        <v>19</v>
      </c>
      <c r="C279" s="146"/>
      <c r="D279" s="147"/>
      <c r="E279" s="148"/>
      <c r="F279" s="149"/>
      <c r="G279" s="148"/>
      <c r="H279" s="149"/>
      <c r="I279" s="150"/>
      <c r="J279" s="151"/>
      <c r="K279" s="149"/>
      <c r="L279" s="8"/>
      <c r="M279" s="39"/>
      <c r="Q279" s="4"/>
      <c r="R279" s="4"/>
    </row>
    <row r="280" spans="2:35" ht="25.5" customHeight="1" x14ac:dyDescent="0.2">
      <c r="B280" s="19">
        <v>20</v>
      </c>
      <c r="C280" s="146"/>
      <c r="D280" s="147"/>
      <c r="E280" s="148"/>
      <c r="F280" s="149"/>
      <c r="G280" s="148"/>
      <c r="H280" s="149"/>
      <c r="I280" s="150"/>
      <c r="J280" s="151"/>
      <c r="K280" s="149"/>
      <c r="L280" s="8"/>
      <c r="M280" s="39"/>
      <c r="Q280" s="4"/>
      <c r="R280" s="4"/>
    </row>
    <row r="281" spans="2:35" ht="25.5" customHeight="1" x14ac:dyDescent="0.2">
      <c r="B281" s="19">
        <v>21</v>
      </c>
      <c r="C281" s="146"/>
      <c r="D281" s="147"/>
      <c r="E281" s="148"/>
      <c r="F281" s="149"/>
      <c r="G281" s="148"/>
      <c r="H281" s="149"/>
      <c r="I281" s="150"/>
      <c r="J281" s="151"/>
      <c r="K281" s="149"/>
      <c r="L281" s="8"/>
      <c r="M281" s="39"/>
      <c r="Q281" s="4"/>
      <c r="R281" s="4"/>
    </row>
    <row r="282" spans="2:35" ht="25.5" customHeight="1" x14ac:dyDescent="0.2">
      <c r="B282" s="19">
        <v>22</v>
      </c>
      <c r="C282" s="146"/>
      <c r="D282" s="147"/>
      <c r="E282" s="148"/>
      <c r="F282" s="149"/>
      <c r="G282" s="148"/>
      <c r="H282" s="149"/>
      <c r="I282" s="150"/>
      <c r="J282" s="151"/>
      <c r="K282" s="149"/>
      <c r="L282" s="8"/>
      <c r="M282" s="39"/>
      <c r="Q282" s="4"/>
      <c r="R282" s="4"/>
    </row>
    <row r="283" spans="2:35" ht="25.5" customHeight="1" x14ac:dyDescent="0.2">
      <c r="B283" s="19">
        <v>23</v>
      </c>
      <c r="C283" s="146"/>
      <c r="D283" s="147"/>
      <c r="E283" s="148"/>
      <c r="F283" s="149"/>
      <c r="G283" s="148"/>
      <c r="H283" s="149"/>
      <c r="I283" s="150"/>
      <c r="J283" s="151"/>
      <c r="K283" s="149"/>
      <c r="L283" s="8"/>
      <c r="M283" s="39"/>
      <c r="Q283" s="4"/>
      <c r="R283" s="4"/>
    </row>
    <row r="284" spans="2:35" ht="25.5" customHeight="1" x14ac:dyDescent="0.2">
      <c r="B284" s="19">
        <v>24</v>
      </c>
      <c r="C284" s="146"/>
      <c r="D284" s="147"/>
      <c r="E284" s="148"/>
      <c r="F284" s="149"/>
      <c r="G284" s="148"/>
      <c r="H284" s="149"/>
      <c r="I284" s="150"/>
      <c r="J284" s="151"/>
      <c r="K284" s="149"/>
      <c r="L284" s="8"/>
      <c r="M284" s="39"/>
      <c r="Q284" s="4"/>
      <c r="R284" s="4"/>
    </row>
    <row r="285" spans="2:35" ht="25.5" customHeight="1" x14ac:dyDescent="0.2">
      <c r="B285" s="19">
        <v>25</v>
      </c>
      <c r="C285" s="146"/>
      <c r="D285" s="147"/>
      <c r="E285" s="148"/>
      <c r="F285" s="149"/>
      <c r="G285" s="148"/>
      <c r="H285" s="149"/>
      <c r="I285" s="150"/>
      <c r="J285" s="151"/>
      <c r="K285" s="149"/>
      <c r="L285" s="8"/>
      <c r="M285" s="39"/>
      <c r="Q285" s="4"/>
      <c r="R285" s="4"/>
    </row>
    <row r="286" spans="2:35" ht="25.5" customHeight="1" x14ac:dyDescent="0.2">
      <c r="B286" s="19">
        <v>26</v>
      </c>
      <c r="C286" s="146"/>
      <c r="D286" s="147"/>
      <c r="E286" s="148"/>
      <c r="F286" s="149"/>
      <c r="G286" s="148"/>
      <c r="H286" s="149"/>
      <c r="I286" s="150"/>
      <c r="J286" s="151"/>
      <c r="K286" s="149"/>
      <c r="L286" s="8"/>
      <c r="M286" s="39"/>
      <c r="Q286" s="4"/>
      <c r="R286" s="4"/>
    </row>
    <row r="287" spans="2:35" ht="25.5" customHeight="1" x14ac:dyDescent="0.2">
      <c r="B287" s="19">
        <v>27</v>
      </c>
      <c r="C287" s="146"/>
      <c r="D287" s="147"/>
      <c r="E287" s="148"/>
      <c r="F287" s="149"/>
      <c r="G287" s="148"/>
      <c r="H287" s="149"/>
      <c r="I287" s="150"/>
      <c r="J287" s="151"/>
      <c r="K287" s="149"/>
      <c r="L287" s="8"/>
      <c r="M287" s="39"/>
      <c r="Q287" s="4"/>
      <c r="R287" s="4"/>
    </row>
    <row r="288" spans="2:35" s="3" customFormat="1" ht="25.5" customHeight="1" x14ac:dyDescent="0.2">
      <c r="B288" s="19">
        <v>28</v>
      </c>
      <c r="C288" s="146"/>
      <c r="D288" s="147"/>
      <c r="E288" s="148"/>
      <c r="F288" s="149"/>
      <c r="G288" s="148"/>
      <c r="H288" s="149"/>
      <c r="I288" s="150"/>
      <c r="J288" s="151"/>
      <c r="K288" s="149"/>
      <c r="L288" s="8"/>
      <c r="M288" s="39"/>
      <c r="Q288" s="4"/>
      <c r="R288" s="4"/>
      <c r="S288" s="4"/>
      <c r="T288" s="4"/>
      <c r="U288" s="4"/>
      <c r="V288" s="4"/>
      <c r="W288" s="4"/>
      <c r="X288" s="4"/>
      <c r="Y288" s="4"/>
      <c r="Z288" s="4"/>
      <c r="AA288" s="4"/>
      <c r="AB288" s="4"/>
      <c r="AC288" s="4"/>
      <c r="AD288" s="4"/>
      <c r="AE288" s="4"/>
      <c r="AF288" s="4"/>
      <c r="AG288" s="4"/>
      <c r="AH288" s="4"/>
      <c r="AI288" s="4"/>
    </row>
    <row r="289" spans="2:35" s="3" customFormat="1" ht="24.6" customHeight="1" x14ac:dyDescent="0.2">
      <c r="B289" s="19">
        <v>29</v>
      </c>
      <c r="C289" s="146"/>
      <c r="D289" s="147"/>
      <c r="E289" s="148"/>
      <c r="F289" s="149"/>
      <c r="G289" s="148"/>
      <c r="H289" s="149"/>
      <c r="I289" s="150"/>
      <c r="J289" s="151"/>
      <c r="K289" s="149"/>
      <c r="L289" s="8"/>
      <c r="M289" s="39"/>
      <c r="Q289" s="4"/>
      <c r="R289" s="4"/>
      <c r="S289" s="4"/>
      <c r="T289" s="4"/>
      <c r="U289" s="4"/>
      <c r="V289" s="4"/>
      <c r="W289" s="4"/>
      <c r="X289" s="4"/>
      <c r="Y289" s="4"/>
      <c r="Z289" s="4"/>
      <c r="AA289" s="4"/>
      <c r="AB289" s="4"/>
      <c r="AC289" s="4"/>
      <c r="AD289" s="4"/>
      <c r="AE289" s="4"/>
      <c r="AF289" s="4"/>
      <c r="AG289" s="4"/>
      <c r="AH289" s="4"/>
      <c r="AI289" s="4"/>
    </row>
    <row r="290" spans="2:35" ht="24.95" customHeight="1" thickBot="1" x14ac:dyDescent="0.25">
      <c r="B290" s="21">
        <v>30</v>
      </c>
      <c r="C290" s="146"/>
      <c r="D290" s="147"/>
      <c r="E290" s="152"/>
      <c r="F290" s="153"/>
      <c r="G290" s="152"/>
      <c r="H290" s="153"/>
      <c r="I290" s="154"/>
      <c r="J290" s="155"/>
      <c r="K290" s="153"/>
      <c r="L290" s="9"/>
      <c r="M290" s="40"/>
      <c r="Q290" s="4"/>
      <c r="R290" s="4"/>
    </row>
    <row r="291" spans="2:35" ht="23.45" customHeight="1" thickBot="1" x14ac:dyDescent="0.25">
      <c r="B291" s="28"/>
      <c r="C291" s="28"/>
      <c r="D291" s="36"/>
      <c r="E291" s="28"/>
      <c r="F291" s="28"/>
      <c r="G291" s="28"/>
      <c r="H291" s="36"/>
      <c r="I291" s="36"/>
      <c r="J291" s="36"/>
      <c r="K291" s="37"/>
      <c r="L291" s="28"/>
      <c r="M291" s="4"/>
      <c r="N291" s="4"/>
      <c r="O291" s="4"/>
      <c r="P291" s="4"/>
      <c r="Q291" s="4"/>
      <c r="R291" s="4"/>
    </row>
    <row r="292" spans="2:35" ht="25.5" customHeight="1" x14ac:dyDescent="0.2">
      <c r="B292" s="130" t="s">
        <v>45</v>
      </c>
      <c r="C292" s="133"/>
      <c r="D292" s="134"/>
      <c r="E292" s="134"/>
      <c r="F292" s="134"/>
      <c r="G292" s="134"/>
      <c r="H292" s="134"/>
      <c r="I292" s="134"/>
      <c r="J292" s="134"/>
      <c r="K292" s="134"/>
      <c r="L292" s="134"/>
      <c r="M292" s="135"/>
      <c r="N292" s="4"/>
      <c r="O292" s="4"/>
      <c r="P292" s="4"/>
      <c r="Q292" s="4"/>
      <c r="R292" s="4"/>
    </row>
    <row r="293" spans="2:35" ht="25.5" customHeight="1" x14ac:dyDescent="0.2">
      <c r="B293" s="131"/>
      <c r="C293" s="136"/>
      <c r="D293" s="137"/>
      <c r="E293" s="137"/>
      <c r="F293" s="137"/>
      <c r="G293" s="137"/>
      <c r="H293" s="137"/>
      <c r="I293" s="137"/>
      <c r="J293" s="137"/>
      <c r="K293" s="137"/>
      <c r="L293" s="137"/>
      <c r="M293" s="138"/>
      <c r="N293" s="4"/>
      <c r="O293" s="4"/>
      <c r="P293" s="4"/>
      <c r="Q293" s="4"/>
      <c r="R293" s="4"/>
    </row>
    <row r="294" spans="2:35" ht="25.5" customHeight="1" x14ac:dyDescent="0.2">
      <c r="B294" s="131"/>
      <c r="C294" s="136"/>
      <c r="D294" s="137"/>
      <c r="E294" s="137"/>
      <c r="F294" s="137"/>
      <c r="G294" s="137"/>
      <c r="H294" s="137"/>
      <c r="I294" s="137"/>
      <c r="J294" s="137"/>
      <c r="K294" s="137"/>
      <c r="L294" s="137"/>
      <c r="M294" s="138"/>
      <c r="N294" s="4"/>
      <c r="O294" s="4"/>
      <c r="P294" s="4"/>
      <c r="Q294" s="4"/>
      <c r="R294" s="4"/>
    </row>
    <row r="295" spans="2:35" ht="25.5" customHeight="1" x14ac:dyDescent="0.2">
      <c r="B295" s="131"/>
      <c r="C295" s="136"/>
      <c r="D295" s="137"/>
      <c r="E295" s="137"/>
      <c r="F295" s="137"/>
      <c r="G295" s="137"/>
      <c r="H295" s="137"/>
      <c r="I295" s="137"/>
      <c r="J295" s="137"/>
      <c r="K295" s="137"/>
      <c r="L295" s="137"/>
      <c r="M295" s="138"/>
      <c r="N295" s="4"/>
      <c r="O295" s="4"/>
      <c r="P295" s="4"/>
      <c r="Q295" s="4"/>
      <c r="R295" s="4"/>
    </row>
    <row r="296" spans="2:35" ht="25.5" customHeight="1" x14ac:dyDescent="0.2">
      <c r="B296" s="131"/>
      <c r="C296" s="136"/>
      <c r="D296" s="137"/>
      <c r="E296" s="137"/>
      <c r="F296" s="137"/>
      <c r="G296" s="137"/>
      <c r="H296" s="137"/>
      <c r="I296" s="137"/>
      <c r="J296" s="137"/>
      <c r="K296" s="137"/>
      <c r="L296" s="137"/>
      <c r="M296" s="138"/>
      <c r="N296" s="4"/>
      <c r="O296" s="4"/>
      <c r="P296" s="4"/>
      <c r="Q296" s="4"/>
      <c r="R296" s="4"/>
    </row>
    <row r="297" spans="2:35" ht="25.5" customHeight="1" thickBot="1" x14ac:dyDescent="0.25">
      <c r="B297" s="132"/>
      <c r="C297" s="139"/>
      <c r="D297" s="140"/>
      <c r="E297" s="140"/>
      <c r="F297" s="140"/>
      <c r="G297" s="140"/>
      <c r="H297" s="140"/>
      <c r="I297" s="140"/>
      <c r="J297" s="140"/>
      <c r="K297" s="140"/>
      <c r="L297" s="140"/>
      <c r="M297" s="141"/>
      <c r="N297" s="4"/>
      <c r="O297" s="4"/>
      <c r="P297" s="4"/>
      <c r="Q297" s="4"/>
      <c r="R297" s="4"/>
    </row>
    <row r="298" spans="2:35" ht="13.5" hidden="1" customHeight="1" x14ac:dyDescent="0.2"/>
    <row r="299" spans="2:35" ht="13.5" hidden="1" customHeight="1" x14ac:dyDescent="0.2"/>
    <row r="300" spans="2:35" ht="13.5" hidden="1" customHeight="1" x14ac:dyDescent="0.2"/>
    <row r="301" spans="2:35" ht="13.5" hidden="1" customHeight="1" x14ac:dyDescent="0.2"/>
    <row r="302" spans="2:35" ht="13.5" hidden="1" customHeight="1" x14ac:dyDescent="0.2"/>
    <row r="303" spans="2:35" ht="13.5" hidden="1" customHeight="1" x14ac:dyDescent="0.2"/>
    <row r="304" spans="2:35" ht="13.5" hidden="1" customHeight="1" x14ac:dyDescent="0.2"/>
    <row r="305" ht="13.5" hidden="1" customHeight="1" x14ac:dyDescent="0.2"/>
    <row r="306" ht="13.5" hidden="1" customHeight="1" x14ac:dyDescent="0.2"/>
    <row r="307" ht="13.5" hidden="1" customHeight="1" x14ac:dyDescent="0.2"/>
    <row r="308" ht="13.5" hidden="1" customHeight="1" x14ac:dyDescent="0.2"/>
    <row r="309" ht="13.5" hidden="1" customHeight="1" x14ac:dyDescent="0.2"/>
    <row r="310" ht="13.5" hidden="1" customHeight="1" x14ac:dyDescent="0.2"/>
    <row r="311" ht="13.5" hidden="1" customHeight="1" x14ac:dyDescent="0.2"/>
    <row r="312" ht="13.5" hidden="1" customHeight="1" x14ac:dyDescent="0.2"/>
    <row r="313" ht="13.5" hidden="1" customHeight="1" x14ac:dyDescent="0.2"/>
    <row r="314" ht="13.5" hidden="1" customHeight="1" x14ac:dyDescent="0.2"/>
    <row r="315" ht="13.5" hidden="1" customHeight="1" x14ac:dyDescent="0.2"/>
    <row r="316" ht="13.5" hidden="1" customHeight="1" x14ac:dyDescent="0.2"/>
    <row r="317" ht="13.5" hidden="1" customHeight="1" x14ac:dyDescent="0.2"/>
    <row r="318" ht="13.5" hidden="1" customHeight="1" x14ac:dyDescent="0.2"/>
    <row r="319" ht="13.5" hidden="1" customHeight="1" x14ac:dyDescent="0.2"/>
    <row r="320" ht="13.5" hidden="1" customHeight="1" x14ac:dyDescent="0.2"/>
    <row r="321" ht="13.5" hidden="1" customHeight="1" x14ac:dyDescent="0.2"/>
    <row r="322" ht="13.5" hidden="1" customHeight="1" x14ac:dyDescent="0.2"/>
    <row r="323" ht="13.5" hidden="1" customHeight="1" x14ac:dyDescent="0.2"/>
    <row r="324" ht="13.5" hidden="1" customHeight="1" x14ac:dyDescent="0.2"/>
    <row r="325" ht="13.5" hidden="1" customHeight="1" x14ac:dyDescent="0.2"/>
    <row r="326" ht="13.5" hidden="1" customHeight="1" x14ac:dyDescent="0.2"/>
    <row r="327" ht="13.5" hidden="1" customHeight="1" x14ac:dyDescent="0.2"/>
    <row r="328" ht="13.5" hidden="1" customHeight="1" x14ac:dyDescent="0.2"/>
    <row r="329" ht="13.5" hidden="1" customHeight="1" x14ac:dyDescent="0.2"/>
    <row r="330" ht="13.5" hidden="1" customHeight="1" x14ac:dyDescent="0.2"/>
    <row r="331" ht="13.5" hidden="1" customHeight="1" x14ac:dyDescent="0.2"/>
    <row r="332" ht="13.5" hidden="1" customHeight="1" x14ac:dyDescent="0.2"/>
    <row r="333" ht="13.5" hidden="1" customHeight="1" x14ac:dyDescent="0.2"/>
    <row r="334" ht="13.5" hidden="1" customHeight="1" x14ac:dyDescent="0.2"/>
    <row r="335" ht="13.5" hidden="1" customHeight="1" x14ac:dyDescent="0.2"/>
    <row r="336" ht="13.5" hidden="1" customHeight="1" x14ac:dyDescent="0.2"/>
    <row r="337" ht="13.5" hidden="1" customHeight="1" x14ac:dyDescent="0.2"/>
    <row r="338" ht="13.5" hidden="1" customHeight="1" x14ac:dyDescent="0.2"/>
    <row r="339" ht="13.5" hidden="1" customHeight="1" x14ac:dyDescent="0.2"/>
    <row r="340" ht="13.5" hidden="1" customHeight="1" x14ac:dyDescent="0.2"/>
    <row r="341" ht="13.5" hidden="1" customHeight="1" x14ac:dyDescent="0.2"/>
    <row r="342" ht="13.5" hidden="1" customHeight="1" x14ac:dyDescent="0.2"/>
    <row r="343" ht="13.5" hidden="1" customHeight="1" x14ac:dyDescent="0.2"/>
    <row r="344" ht="13.5" hidden="1" customHeight="1" x14ac:dyDescent="0.2"/>
    <row r="345" ht="13.5" hidden="1" customHeight="1" x14ac:dyDescent="0.2"/>
    <row r="346" ht="13.5" hidden="1" customHeight="1" x14ac:dyDescent="0.2"/>
    <row r="347" ht="13.5" hidden="1" customHeight="1" x14ac:dyDescent="0.2"/>
    <row r="348" ht="13.5" hidden="1" customHeight="1" x14ac:dyDescent="0.2"/>
    <row r="349" ht="13.5" hidden="1" customHeight="1" x14ac:dyDescent="0.2"/>
    <row r="350" ht="13.5" hidden="1" customHeight="1" x14ac:dyDescent="0.2"/>
    <row r="351" ht="13.5" hidden="1" customHeight="1" x14ac:dyDescent="0.2"/>
    <row r="352" ht="13.5" hidden="1" customHeight="1" x14ac:dyDescent="0.2"/>
    <row r="353" ht="13.5" hidden="1" customHeight="1" x14ac:dyDescent="0.2"/>
    <row r="354" ht="13.5" hidden="1" customHeight="1" x14ac:dyDescent="0.2"/>
    <row r="355" ht="13.5" hidden="1" customHeight="1" x14ac:dyDescent="0.2"/>
    <row r="356" ht="13.5" hidden="1" customHeight="1" x14ac:dyDescent="0.2"/>
    <row r="357" ht="13.5" hidden="1" customHeight="1" x14ac:dyDescent="0.2"/>
    <row r="358" ht="13.5" hidden="1" customHeight="1" x14ac:dyDescent="0.2"/>
    <row r="359" ht="13.5" hidden="1" customHeight="1" x14ac:dyDescent="0.2"/>
    <row r="360" ht="13.5" hidden="1" customHeight="1" x14ac:dyDescent="0.2"/>
    <row r="361" ht="13.5" hidden="1" customHeight="1" x14ac:dyDescent="0.2"/>
    <row r="362" ht="13.5" hidden="1" customHeight="1" x14ac:dyDescent="0.2"/>
    <row r="363" ht="13.5" hidden="1" customHeight="1" x14ac:dyDescent="0.2"/>
    <row r="364" ht="13.5" hidden="1" customHeight="1" x14ac:dyDescent="0.2"/>
    <row r="365" ht="13.5" hidden="1" customHeight="1" x14ac:dyDescent="0.2"/>
    <row r="366" ht="13.5" hidden="1" customHeight="1" x14ac:dyDescent="0.2"/>
    <row r="367" ht="13.5" hidden="1" customHeight="1" x14ac:dyDescent="0.2"/>
    <row r="368" ht="13.5" hidden="1" customHeight="1" x14ac:dyDescent="0.2"/>
    <row r="369" ht="13.5" hidden="1" customHeight="1" x14ac:dyDescent="0.2"/>
    <row r="370" ht="13.5" hidden="1" customHeight="1" x14ac:dyDescent="0.2"/>
    <row r="371" ht="13.5" hidden="1" customHeight="1" x14ac:dyDescent="0.2"/>
    <row r="372" ht="13.5" hidden="1" customHeight="1" x14ac:dyDescent="0.2"/>
    <row r="373" ht="13.5" hidden="1" customHeight="1" x14ac:dyDescent="0.2"/>
    <row r="374" ht="13.5" hidden="1" customHeight="1" x14ac:dyDescent="0.2"/>
    <row r="375" ht="13.5" hidden="1" customHeight="1" x14ac:dyDescent="0.2"/>
    <row r="376" ht="13.5" hidden="1" customHeight="1" x14ac:dyDescent="0.2"/>
    <row r="377" ht="13.5" hidden="1" customHeight="1" x14ac:dyDescent="0.2"/>
    <row r="378" ht="13.5" hidden="1" customHeight="1" x14ac:dyDescent="0.2"/>
    <row r="379" ht="13.5" hidden="1" customHeight="1" x14ac:dyDescent="0.2"/>
    <row r="380" ht="13.5" hidden="1" customHeight="1" x14ac:dyDescent="0.2"/>
    <row r="381" ht="13.5" hidden="1" customHeight="1" x14ac:dyDescent="0.2"/>
    <row r="382" ht="13.5" hidden="1" customHeight="1" x14ac:dyDescent="0.2"/>
    <row r="383" ht="13.5" hidden="1" customHeight="1" x14ac:dyDescent="0.2"/>
    <row r="384" ht="13.5" hidden="1" customHeight="1" x14ac:dyDescent="0.2"/>
    <row r="385" ht="13.5" hidden="1" customHeight="1" x14ac:dyDescent="0.2"/>
    <row r="386" ht="13.5" hidden="1" customHeight="1" x14ac:dyDescent="0.2"/>
    <row r="387" ht="13.5" hidden="1" customHeight="1" x14ac:dyDescent="0.2"/>
    <row r="388" ht="13.5" hidden="1" customHeight="1" x14ac:dyDescent="0.2"/>
    <row r="389" ht="13.5" hidden="1" customHeight="1" x14ac:dyDescent="0.2"/>
    <row r="390" ht="13.5" hidden="1" customHeight="1" x14ac:dyDescent="0.2"/>
    <row r="391" ht="13.5" hidden="1" customHeight="1" x14ac:dyDescent="0.2"/>
    <row r="392" ht="13.5" hidden="1" customHeight="1" x14ac:dyDescent="0.2"/>
    <row r="393" ht="13.5" hidden="1" customHeight="1" x14ac:dyDescent="0.2"/>
    <row r="394" ht="13.5" hidden="1" customHeight="1" x14ac:dyDescent="0.2"/>
    <row r="395" ht="13.5" hidden="1" customHeight="1" x14ac:dyDescent="0.2"/>
    <row r="396" ht="13.5" hidden="1" customHeight="1" x14ac:dyDescent="0.2"/>
    <row r="397" ht="13.5" hidden="1" customHeight="1" x14ac:dyDescent="0.2"/>
    <row r="398" ht="13.5" hidden="1" customHeight="1" x14ac:dyDescent="0.2"/>
    <row r="399" ht="13.5" hidden="1" customHeight="1" x14ac:dyDescent="0.2"/>
    <row r="400" ht="13.5" hidden="1" customHeight="1" x14ac:dyDescent="0.2"/>
    <row r="401" ht="13.5" hidden="1" customHeight="1" x14ac:dyDescent="0.2"/>
    <row r="402" ht="13.5" hidden="1" customHeight="1" x14ac:dyDescent="0.2"/>
    <row r="403" ht="13.5" hidden="1" customHeight="1" x14ac:dyDescent="0.2"/>
    <row r="404" ht="13.5" hidden="1" customHeight="1" x14ac:dyDescent="0.2"/>
    <row r="405" ht="13.5" hidden="1" customHeight="1" x14ac:dyDescent="0.2"/>
    <row r="406" ht="13.5" hidden="1" customHeight="1" x14ac:dyDescent="0.2"/>
    <row r="407" ht="13.5" hidden="1" customHeight="1" x14ac:dyDescent="0.2"/>
    <row r="408" ht="13.5" hidden="1" customHeight="1" x14ac:dyDescent="0.2"/>
    <row r="409" ht="13.5" hidden="1" customHeight="1" x14ac:dyDescent="0.2"/>
    <row r="410" ht="13.5" hidden="1" customHeight="1" x14ac:dyDescent="0.2"/>
    <row r="411" ht="13.5" hidden="1" customHeight="1" x14ac:dyDescent="0.2"/>
    <row r="412" ht="13.5" hidden="1" customHeight="1" x14ac:dyDescent="0.2"/>
    <row r="413" ht="13.5" hidden="1" customHeight="1" x14ac:dyDescent="0.2"/>
    <row r="414" ht="13.5" hidden="1" customHeight="1" x14ac:dyDescent="0.2"/>
    <row r="415" ht="13.5" hidden="1" customHeight="1" x14ac:dyDescent="0.2"/>
    <row r="416" ht="13.5" hidden="1" customHeight="1" x14ac:dyDescent="0.2"/>
    <row r="417" ht="13.5" hidden="1" customHeight="1" x14ac:dyDescent="0.2"/>
    <row r="418" ht="13.5" hidden="1" customHeight="1" x14ac:dyDescent="0.2"/>
    <row r="419" ht="13.5" hidden="1" customHeight="1" x14ac:dyDescent="0.2"/>
    <row r="420" ht="13.5" hidden="1" customHeight="1" x14ac:dyDescent="0.2"/>
    <row r="421" ht="13.5" hidden="1" customHeight="1" x14ac:dyDescent="0.2"/>
    <row r="422" ht="13.5" hidden="1" customHeight="1" x14ac:dyDescent="0.2"/>
    <row r="423" ht="13.5" hidden="1" customHeight="1" x14ac:dyDescent="0.2"/>
    <row r="424" ht="13.5" hidden="1" customHeight="1" x14ac:dyDescent="0.2"/>
    <row r="425" ht="13.5" hidden="1" customHeight="1" x14ac:dyDescent="0.2"/>
    <row r="426" ht="13.5" hidden="1" customHeight="1" x14ac:dyDescent="0.2"/>
    <row r="427" ht="13.5" hidden="1" customHeight="1" x14ac:dyDescent="0.2"/>
    <row r="428" ht="13.5" hidden="1" customHeight="1" x14ac:dyDescent="0.2"/>
    <row r="429" ht="13.5" hidden="1" customHeight="1" x14ac:dyDescent="0.2"/>
    <row r="430" ht="13.5" hidden="1" customHeight="1" x14ac:dyDescent="0.2"/>
    <row r="431" ht="13.5" hidden="1" customHeight="1" x14ac:dyDescent="0.2"/>
    <row r="432" ht="13.5" hidden="1" customHeight="1" x14ac:dyDescent="0.2"/>
    <row r="433" ht="13.5" hidden="1" customHeight="1" x14ac:dyDescent="0.2"/>
    <row r="434" ht="13.5" hidden="1" customHeight="1" x14ac:dyDescent="0.2"/>
    <row r="435" ht="13.5" hidden="1" customHeight="1" x14ac:dyDescent="0.2"/>
    <row r="436" ht="13.5" hidden="1" customHeight="1" x14ac:dyDescent="0.2"/>
    <row r="437" ht="13.5" hidden="1" customHeight="1" x14ac:dyDescent="0.2"/>
    <row r="438" ht="13.5" hidden="1" customHeight="1" x14ac:dyDescent="0.2"/>
    <row r="439" ht="13.5" hidden="1" customHeight="1" x14ac:dyDescent="0.2"/>
    <row r="440" ht="13.5" hidden="1" customHeight="1" x14ac:dyDescent="0.2"/>
    <row r="441" ht="13.5" hidden="1" customHeight="1" x14ac:dyDescent="0.2"/>
    <row r="442" ht="13.5" hidden="1" customHeight="1" x14ac:dyDescent="0.2"/>
    <row r="443" ht="13.5" hidden="1" customHeight="1" x14ac:dyDescent="0.2"/>
    <row r="444" ht="13.5" hidden="1" customHeight="1" x14ac:dyDescent="0.2"/>
    <row r="445" ht="13.5" hidden="1" customHeight="1" x14ac:dyDescent="0.2"/>
    <row r="446" ht="13.5" hidden="1" customHeight="1" x14ac:dyDescent="0.2"/>
    <row r="447" ht="13.5" hidden="1" customHeight="1" x14ac:dyDescent="0.2"/>
    <row r="448" ht="13.5" hidden="1" customHeight="1" x14ac:dyDescent="0.2"/>
    <row r="449" ht="13.5" hidden="1" customHeight="1" x14ac:dyDescent="0.2"/>
    <row r="450" ht="13.5" hidden="1" customHeight="1" x14ac:dyDescent="0.2"/>
    <row r="451" ht="13.5" hidden="1" customHeight="1" x14ac:dyDescent="0.2"/>
    <row r="452" ht="13.5" hidden="1" customHeight="1" x14ac:dyDescent="0.2"/>
    <row r="453" ht="13.5" hidden="1" customHeight="1" x14ac:dyDescent="0.2"/>
    <row r="454" ht="13.5" hidden="1" customHeight="1" x14ac:dyDescent="0.2"/>
    <row r="455" ht="13.5" hidden="1" customHeight="1" x14ac:dyDescent="0.2"/>
    <row r="456" ht="13.5" hidden="1" customHeight="1" x14ac:dyDescent="0.2"/>
    <row r="457" ht="13.5" hidden="1" customHeight="1" x14ac:dyDescent="0.2"/>
    <row r="458" ht="13.5" hidden="1" customHeight="1" x14ac:dyDescent="0.2"/>
    <row r="459" ht="13.5" hidden="1" customHeight="1" x14ac:dyDescent="0.2"/>
    <row r="460" ht="13.5" hidden="1" customHeight="1" x14ac:dyDescent="0.2"/>
    <row r="461" ht="13.5" hidden="1" customHeight="1" x14ac:dyDescent="0.2"/>
    <row r="462" ht="13.5" hidden="1" customHeight="1" x14ac:dyDescent="0.2"/>
    <row r="463" ht="13.5" hidden="1" customHeight="1" x14ac:dyDescent="0.2"/>
    <row r="464" ht="13.5" hidden="1" customHeight="1" x14ac:dyDescent="0.2"/>
    <row r="465" ht="13.5" hidden="1" customHeight="1" x14ac:dyDescent="0.2"/>
    <row r="466" ht="13.5" hidden="1" customHeight="1" x14ac:dyDescent="0.2"/>
    <row r="467" ht="13.5" hidden="1" customHeight="1" x14ac:dyDescent="0.2"/>
    <row r="468" ht="13.5" hidden="1" customHeight="1" x14ac:dyDescent="0.2"/>
    <row r="469" ht="13.5" hidden="1" customHeight="1" x14ac:dyDescent="0.2"/>
    <row r="470" ht="13.5" hidden="1" customHeight="1" x14ac:dyDescent="0.2"/>
    <row r="471" ht="13.5" hidden="1" customHeight="1" x14ac:dyDescent="0.2"/>
    <row r="472" ht="13.5" hidden="1" customHeight="1" x14ac:dyDescent="0.2"/>
    <row r="473" ht="13.5" hidden="1" customHeight="1" x14ac:dyDescent="0.2"/>
    <row r="474" ht="13.5" hidden="1" customHeight="1" x14ac:dyDescent="0.2"/>
    <row r="475" ht="13.5" hidden="1" customHeight="1" x14ac:dyDescent="0.2"/>
    <row r="476" ht="13.5" hidden="1" customHeight="1" x14ac:dyDescent="0.2"/>
    <row r="477" ht="13.5" hidden="1" customHeight="1" x14ac:dyDescent="0.2"/>
    <row r="478" ht="13.5" hidden="1" customHeight="1" x14ac:dyDescent="0.2"/>
    <row r="479" ht="13.5" hidden="1" customHeight="1" x14ac:dyDescent="0.2"/>
    <row r="480" ht="13.5" hidden="1" customHeight="1" x14ac:dyDescent="0.2"/>
    <row r="481" ht="13.5" hidden="1" customHeight="1" x14ac:dyDescent="0.2"/>
    <row r="482" ht="13.5" hidden="1" customHeight="1" x14ac:dyDescent="0.2"/>
    <row r="483" ht="13.5" hidden="1" customHeight="1" x14ac:dyDescent="0.2"/>
    <row r="484" ht="13.5" hidden="1" customHeight="1" x14ac:dyDescent="0.2"/>
    <row r="485" ht="13.5" hidden="1" customHeight="1" x14ac:dyDescent="0.2"/>
    <row r="486" ht="13.5" hidden="1" customHeight="1" x14ac:dyDescent="0.2"/>
    <row r="487" ht="13.5" hidden="1" customHeight="1" x14ac:dyDescent="0.2"/>
    <row r="488" ht="13.5" hidden="1" customHeight="1" x14ac:dyDescent="0.2"/>
    <row r="489" ht="13.5" hidden="1" customHeight="1" x14ac:dyDescent="0.2"/>
    <row r="490" ht="13.5" hidden="1" customHeight="1" x14ac:dyDescent="0.2"/>
    <row r="491" ht="13.5" hidden="1" customHeight="1" x14ac:dyDescent="0.2"/>
    <row r="492" ht="13.5" hidden="1" customHeight="1" x14ac:dyDescent="0.2"/>
    <row r="493" ht="13.5" hidden="1" customHeight="1" x14ac:dyDescent="0.2"/>
    <row r="494" ht="13.5" hidden="1" customHeight="1" x14ac:dyDescent="0.2"/>
    <row r="495" ht="13.5" hidden="1" customHeight="1" x14ac:dyDescent="0.2"/>
    <row r="496" ht="13.5" hidden="1" customHeight="1" x14ac:dyDescent="0.2"/>
    <row r="497" ht="13.5" hidden="1" customHeight="1" x14ac:dyDescent="0.2"/>
    <row r="498" ht="13.5" hidden="1" customHeight="1" x14ac:dyDescent="0.2"/>
    <row r="499" ht="13.5" hidden="1" customHeight="1" x14ac:dyDescent="0.2"/>
    <row r="500" ht="13.5" hidden="1" customHeight="1" x14ac:dyDescent="0.2"/>
    <row r="501" ht="13.5" hidden="1" customHeight="1" x14ac:dyDescent="0.2"/>
    <row r="502" ht="13.5" hidden="1" customHeight="1" x14ac:dyDescent="0.2"/>
    <row r="503" ht="13.5" hidden="1" customHeight="1" x14ac:dyDescent="0.2"/>
    <row r="504" ht="13.5" hidden="1" customHeight="1" x14ac:dyDescent="0.2"/>
    <row r="505" ht="13.5" hidden="1" customHeight="1" x14ac:dyDescent="0.2"/>
    <row r="506" ht="13.5" hidden="1" customHeight="1" x14ac:dyDescent="0.2"/>
    <row r="507" ht="13.5" hidden="1" customHeight="1" x14ac:dyDescent="0.2"/>
    <row r="508" ht="13.5" hidden="1" customHeight="1" x14ac:dyDescent="0.2"/>
    <row r="509" ht="13.5" hidden="1" customHeight="1" x14ac:dyDescent="0.2"/>
    <row r="510" ht="13.5" hidden="1" customHeight="1" x14ac:dyDescent="0.2"/>
    <row r="511" ht="13.5" hidden="1" customHeight="1" x14ac:dyDescent="0.2"/>
    <row r="512" ht="13.5" hidden="1" customHeight="1" x14ac:dyDescent="0.2"/>
    <row r="513" ht="13.5" hidden="1" customHeight="1" x14ac:dyDescent="0.2"/>
    <row r="514" ht="13.5" hidden="1" customHeight="1" x14ac:dyDescent="0.2"/>
    <row r="515" ht="13.5" hidden="1" customHeight="1" x14ac:dyDescent="0.2"/>
    <row r="516" ht="13.5" hidden="1" customHeight="1" x14ac:dyDescent="0.2"/>
    <row r="517" ht="13.5" hidden="1" customHeight="1" x14ac:dyDescent="0.2"/>
    <row r="518" ht="13.5" hidden="1" customHeight="1" x14ac:dyDescent="0.2"/>
    <row r="519" ht="13.5" hidden="1" customHeight="1" x14ac:dyDescent="0.2"/>
    <row r="520" ht="13.5" hidden="1" customHeight="1" x14ac:dyDescent="0.2"/>
    <row r="521" ht="13.5" hidden="1" customHeight="1" x14ac:dyDescent="0.2"/>
    <row r="522" ht="13.5" hidden="1" customHeight="1" x14ac:dyDescent="0.2"/>
    <row r="523" ht="13.5" hidden="1" customHeight="1" x14ac:dyDescent="0.2"/>
    <row r="524" ht="13.5" hidden="1" customHeight="1" x14ac:dyDescent="0.2"/>
    <row r="525" ht="13.5" hidden="1" customHeight="1" x14ac:dyDescent="0.2"/>
    <row r="526" ht="13.5" hidden="1" customHeight="1" x14ac:dyDescent="0.2"/>
    <row r="527" ht="13.5" hidden="1" customHeight="1" x14ac:dyDescent="0.2"/>
    <row r="528" ht="13.5" hidden="1" customHeight="1" x14ac:dyDescent="0.2"/>
    <row r="529" ht="13.5" hidden="1" customHeight="1" x14ac:dyDescent="0.2"/>
    <row r="530" ht="13.5" hidden="1" customHeight="1" x14ac:dyDescent="0.2"/>
    <row r="531" ht="13.5" hidden="1" customHeight="1" x14ac:dyDescent="0.2"/>
    <row r="532" ht="13.5" hidden="1" customHeight="1" x14ac:dyDescent="0.2"/>
    <row r="533" ht="13.5" hidden="1" customHeight="1" x14ac:dyDescent="0.2"/>
    <row r="534" ht="13.5" hidden="1" customHeight="1" x14ac:dyDescent="0.2"/>
    <row r="535" ht="13.5" hidden="1" customHeight="1" x14ac:dyDescent="0.2"/>
    <row r="536" ht="13.5" hidden="1" customHeight="1" x14ac:dyDescent="0.2"/>
    <row r="537" ht="13.5" hidden="1" customHeight="1" x14ac:dyDescent="0.2"/>
    <row r="538" ht="13.5" hidden="1" customHeight="1" x14ac:dyDescent="0.2"/>
    <row r="539" ht="13.5" hidden="1" customHeight="1" x14ac:dyDescent="0.2"/>
    <row r="540" ht="13.5" hidden="1" customHeight="1" x14ac:dyDescent="0.2"/>
    <row r="541" ht="13.5" hidden="1" customHeight="1" x14ac:dyDescent="0.2"/>
    <row r="542" ht="13.5" hidden="1" customHeight="1" x14ac:dyDescent="0.2"/>
    <row r="543" ht="13.5" hidden="1" customHeight="1" x14ac:dyDescent="0.2"/>
    <row r="544" ht="13.5" hidden="1" customHeight="1" x14ac:dyDescent="0.2"/>
    <row r="545" ht="13.5" hidden="1" customHeight="1" x14ac:dyDescent="0.2"/>
    <row r="546" ht="13.5" hidden="1" customHeight="1" x14ac:dyDescent="0.2"/>
    <row r="547" ht="13.5" hidden="1" customHeight="1" x14ac:dyDescent="0.2"/>
    <row r="548" ht="13.5" hidden="1" customHeight="1" x14ac:dyDescent="0.2"/>
    <row r="549" ht="13.5" hidden="1" customHeight="1" x14ac:dyDescent="0.2"/>
    <row r="550" ht="13.5" hidden="1" customHeight="1" x14ac:dyDescent="0.2"/>
    <row r="551" ht="13.5" hidden="1" customHeight="1" x14ac:dyDescent="0.2"/>
    <row r="552" ht="13.5" hidden="1" customHeight="1" x14ac:dyDescent="0.2"/>
    <row r="553" ht="13.5" hidden="1" customHeight="1" x14ac:dyDescent="0.2"/>
    <row r="554" ht="13.5" hidden="1" customHeight="1" x14ac:dyDescent="0.2"/>
    <row r="555" ht="13.5" hidden="1" customHeight="1" x14ac:dyDescent="0.2"/>
    <row r="556" ht="13.5" hidden="1" customHeight="1" x14ac:dyDescent="0.2"/>
    <row r="557" ht="13.5" hidden="1" customHeight="1" x14ac:dyDescent="0.2"/>
    <row r="558" ht="13.5" hidden="1" customHeight="1" x14ac:dyDescent="0.2"/>
    <row r="559" ht="13.5" hidden="1" customHeight="1" x14ac:dyDescent="0.2"/>
    <row r="560" ht="13.5" hidden="1" customHeight="1" x14ac:dyDescent="0.2"/>
    <row r="561" ht="13.5" hidden="1" customHeight="1" x14ac:dyDescent="0.2"/>
    <row r="562" ht="13.5" hidden="1" customHeight="1" x14ac:dyDescent="0.2"/>
    <row r="563" ht="13.5" hidden="1" customHeight="1" x14ac:dyDescent="0.2"/>
    <row r="564" ht="13.5" hidden="1" customHeight="1" x14ac:dyDescent="0.2"/>
    <row r="565" ht="13.5" hidden="1" customHeight="1" x14ac:dyDescent="0.2"/>
    <row r="566" ht="13.5" hidden="1" customHeight="1" x14ac:dyDescent="0.2"/>
    <row r="567" ht="13.5" hidden="1" customHeight="1" x14ac:dyDescent="0.2"/>
    <row r="568" ht="13.5" hidden="1" customHeight="1" x14ac:dyDescent="0.2"/>
    <row r="569" ht="13.5" hidden="1" customHeight="1" x14ac:dyDescent="0.2"/>
    <row r="570" ht="13.5" hidden="1" customHeight="1" x14ac:dyDescent="0.2"/>
    <row r="571" ht="13.5" hidden="1" customHeight="1" x14ac:dyDescent="0.2"/>
    <row r="572" ht="13.5" hidden="1" customHeight="1" x14ac:dyDescent="0.2"/>
    <row r="573" ht="13.5" hidden="1" customHeight="1" x14ac:dyDescent="0.2"/>
    <row r="574" ht="13.5" hidden="1" customHeight="1" x14ac:dyDescent="0.2"/>
    <row r="575" ht="13.5" hidden="1" customHeight="1" x14ac:dyDescent="0.2"/>
    <row r="576" ht="13.5" hidden="1" customHeight="1" x14ac:dyDescent="0.2"/>
    <row r="577" ht="13.5" hidden="1" customHeight="1" x14ac:dyDescent="0.2"/>
    <row r="578" ht="13.5" hidden="1" customHeight="1" x14ac:dyDescent="0.2"/>
    <row r="579" ht="13.5" hidden="1" customHeight="1" x14ac:dyDescent="0.2"/>
    <row r="580" ht="13.5" hidden="1" customHeight="1" x14ac:dyDescent="0.2"/>
    <row r="581" ht="13.5" hidden="1" customHeight="1" x14ac:dyDescent="0.2"/>
    <row r="582" ht="13.5" hidden="1" customHeight="1" x14ac:dyDescent="0.2"/>
    <row r="583" ht="13.5" hidden="1" customHeight="1" x14ac:dyDescent="0.2"/>
    <row r="584" ht="13.5" hidden="1" customHeight="1" x14ac:dyDescent="0.2"/>
    <row r="585" ht="13.5" hidden="1" customHeight="1" x14ac:dyDescent="0.2"/>
    <row r="586" ht="13.5" hidden="1" customHeight="1" x14ac:dyDescent="0.2"/>
    <row r="587" ht="13.5" hidden="1" customHeight="1" x14ac:dyDescent="0.2"/>
    <row r="588" ht="13.5" hidden="1" customHeight="1" x14ac:dyDescent="0.2"/>
    <row r="589" ht="13.5" hidden="1" customHeight="1" x14ac:dyDescent="0.2"/>
    <row r="590" ht="13.5" hidden="1" customHeight="1" x14ac:dyDescent="0.2"/>
    <row r="591" ht="13.5" hidden="1" customHeight="1" x14ac:dyDescent="0.2"/>
    <row r="592" ht="13.5" hidden="1" customHeight="1" x14ac:dyDescent="0.2"/>
    <row r="593" ht="13.5" hidden="1" customHeight="1" x14ac:dyDescent="0.2"/>
    <row r="594" ht="13.5" hidden="1" customHeight="1" x14ac:dyDescent="0.2"/>
    <row r="595" ht="13.5" hidden="1" customHeight="1" x14ac:dyDescent="0.2"/>
    <row r="596" ht="13.5" hidden="1" customHeight="1" x14ac:dyDescent="0.2"/>
    <row r="597" ht="13.5" hidden="1" customHeight="1" x14ac:dyDescent="0.2"/>
    <row r="598" ht="13.5" hidden="1" customHeight="1" x14ac:dyDescent="0.2"/>
    <row r="599" ht="13.5" hidden="1" customHeight="1" x14ac:dyDescent="0.2"/>
    <row r="600" ht="13.5" hidden="1" customHeight="1" x14ac:dyDescent="0.2"/>
    <row r="601" ht="13.5" hidden="1" customHeight="1" x14ac:dyDescent="0.2"/>
    <row r="602" ht="13.5" hidden="1" customHeight="1" x14ac:dyDescent="0.2"/>
    <row r="603" ht="13.5" hidden="1" customHeight="1" x14ac:dyDescent="0.2"/>
    <row r="604" ht="13.5" hidden="1" customHeight="1" x14ac:dyDescent="0.2"/>
    <row r="605" ht="13.5" hidden="1" customHeight="1" x14ac:dyDescent="0.2"/>
    <row r="606" ht="13.5" hidden="1" customHeight="1" x14ac:dyDescent="0.2"/>
    <row r="607" ht="13.5" hidden="1" customHeight="1" x14ac:dyDescent="0.2"/>
    <row r="608" ht="13.5" hidden="1" customHeight="1" x14ac:dyDescent="0.2"/>
    <row r="609" ht="13.5" hidden="1" customHeight="1" x14ac:dyDescent="0.2"/>
    <row r="610" ht="13.5" hidden="1" customHeight="1" x14ac:dyDescent="0.2"/>
    <row r="611" ht="13.5" hidden="1" customHeight="1" x14ac:dyDescent="0.2"/>
    <row r="612" ht="13.5" hidden="1" customHeight="1" x14ac:dyDescent="0.2"/>
    <row r="613" ht="13.5" hidden="1" customHeight="1" x14ac:dyDescent="0.2"/>
    <row r="614" ht="13.5" hidden="1" customHeight="1" x14ac:dyDescent="0.2"/>
    <row r="615" ht="13.5" hidden="1" customHeight="1" x14ac:dyDescent="0.2"/>
    <row r="616" ht="13.5" hidden="1" customHeight="1" x14ac:dyDescent="0.2"/>
    <row r="617" ht="13.5" hidden="1" customHeight="1" x14ac:dyDescent="0.2"/>
    <row r="618" ht="13.5" hidden="1" customHeight="1" x14ac:dyDescent="0.2"/>
    <row r="619" ht="13.5" hidden="1" customHeight="1" x14ac:dyDescent="0.2"/>
    <row r="620" ht="13.5" hidden="1" customHeight="1" x14ac:dyDescent="0.2"/>
    <row r="621" ht="13.5" hidden="1" customHeight="1" x14ac:dyDescent="0.2"/>
    <row r="622" ht="13.5" hidden="1" customHeight="1" x14ac:dyDescent="0.2"/>
    <row r="623" ht="13.5" hidden="1" customHeight="1" x14ac:dyDescent="0.2"/>
    <row r="624" ht="13.5" hidden="1" customHeight="1" x14ac:dyDescent="0.2"/>
    <row r="625" ht="13.5" hidden="1" customHeight="1" x14ac:dyDescent="0.2"/>
    <row r="626" ht="13.5" hidden="1" customHeight="1" x14ac:dyDescent="0.2"/>
    <row r="627" ht="13.5" hidden="1" customHeight="1" x14ac:dyDescent="0.2"/>
    <row r="628" ht="13.5" hidden="1" customHeight="1" x14ac:dyDescent="0.2"/>
    <row r="629" ht="13.5" hidden="1" customHeight="1" x14ac:dyDescent="0.2"/>
    <row r="630" ht="13.5" hidden="1" customHeight="1" x14ac:dyDescent="0.2"/>
    <row r="631" ht="13.5" hidden="1" customHeight="1" x14ac:dyDescent="0.2"/>
    <row r="632" ht="13.5" hidden="1" customHeight="1" x14ac:dyDescent="0.2"/>
    <row r="633" ht="13.5" hidden="1" customHeight="1" x14ac:dyDescent="0.2"/>
    <row r="634" ht="13.5" hidden="1" customHeight="1" x14ac:dyDescent="0.2"/>
    <row r="635" ht="13.5" hidden="1" customHeight="1" x14ac:dyDescent="0.2"/>
    <row r="636" ht="13.5" hidden="1" customHeight="1" x14ac:dyDescent="0.2"/>
    <row r="637" ht="13.5" hidden="1" customHeight="1" x14ac:dyDescent="0.2"/>
    <row r="638" ht="13.5" hidden="1" customHeight="1" x14ac:dyDescent="0.2"/>
    <row r="639" ht="13.5" hidden="1" customHeight="1" x14ac:dyDescent="0.2"/>
    <row r="640" ht="13.5" hidden="1" customHeight="1" x14ac:dyDescent="0.2"/>
    <row r="641" ht="13.5" hidden="1" customHeight="1" x14ac:dyDescent="0.2"/>
    <row r="642" ht="13.5" hidden="1" customHeight="1" x14ac:dyDescent="0.2"/>
    <row r="643" ht="13.5" hidden="1" customHeight="1" x14ac:dyDescent="0.2"/>
    <row r="644" ht="13.5" hidden="1" customHeight="1" x14ac:dyDescent="0.2"/>
    <row r="645" ht="13.5" hidden="1" customHeight="1" x14ac:dyDescent="0.2"/>
    <row r="646" ht="13.5" hidden="1" customHeight="1" x14ac:dyDescent="0.2"/>
    <row r="647" ht="13.5" hidden="1" customHeight="1" x14ac:dyDescent="0.2"/>
    <row r="648" ht="13.5" hidden="1" customHeight="1" x14ac:dyDescent="0.2"/>
    <row r="649" ht="13.5" hidden="1" customHeight="1" x14ac:dyDescent="0.2"/>
    <row r="650" ht="13.5" hidden="1" customHeight="1" x14ac:dyDescent="0.2"/>
    <row r="651" ht="13.5" hidden="1" customHeight="1" x14ac:dyDescent="0.2"/>
    <row r="652" ht="13.5" hidden="1" customHeight="1" x14ac:dyDescent="0.2"/>
    <row r="653" ht="13.5" hidden="1" customHeight="1"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sheetData>
  <mergeCells count="674">
    <mergeCell ref="N94:Q94"/>
    <mergeCell ref="I94:J94"/>
    <mergeCell ref="E168:F168"/>
    <mergeCell ref="I168:J168"/>
    <mergeCell ref="N168:Q168"/>
    <mergeCell ref="G133:H133"/>
    <mergeCell ref="B84:D84"/>
    <mergeCell ref="E84:F84"/>
    <mergeCell ref="I84:J84"/>
    <mergeCell ref="K84:L84"/>
    <mergeCell ref="E85:F85"/>
    <mergeCell ref="I85:J85"/>
    <mergeCell ref="K85:L85"/>
    <mergeCell ref="B88:D88"/>
    <mergeCell ref="E88:F88"/>
    <mergeCell ref="I88:J88"/>
    <mergeCell ref="K88:L88"/>
    <mergeCell ref="I141:K141"/>
    <mergeCell ref="L141:M141"/>
    <mergeCell ref="L139:M139"/>
    <mergeCell ref="L130:Q130"/>
    <mergeCell ref="L131:Q131"/>
    <mergeCell ref="D115:E115"/>
    <mergeCell ref="L137:M137"/>
    <mergeCell ref="C243:M248"/>
    <mergeCell ref="J209:M209"/>
    <mergeCell ref="J205:K205"/>
    <mergeCell ref="J206:K206"/>
    <mergeCell ref="J207:K207"/>
    <mergeCell ref="I232:K232"/>
    <mergeCell ref="I233:K233"/>
    <mergeCell ref="I234:K234"/>
    <mergeCell ref="I235:K235"/>
    <mergeCell ref="I236:K236"/>
    <mergeCell ref="I237:K237"/>
    <mergeCell ref="I238:K238"/>
    <mergeCell ref="I239:K239"/>
    <mergeCell ref="I240:K240"/>
    <mergeCell ref="G239:H239"/>
    <mergeCell ref="G240:H240"/>
    <mergeCell ref="G241:H241"/>
    <mergeCell ref="I211:K211"/>
    <mergeCell ref="I218:K218"/>
    <mergeCell ref="E239:F239"/>
    <mergeCell ref="E240:F240"/>
    <mergeCell ref="E241:F241"/>
    <mergeCell ref="E233:F233"/>
    <mergeCell ref="E234:F234"/>
    <mergeCell ref="I241:K241"/>
    <mergeCell ref="C120:Q125"/>
    <mergeCell ref="L129:Q129"/>
    <mergeCell ref="C159:Q164"/>
    <mergeCell ref="C194:Q199"/>
    <mergeCell ref="I221:K221"/>
    <mergeCell ref="I222:K222"/>
    <mergeCell ref="I223:K223"/>
    <mergeCell ref="I224:K224"/>
    <mergeCell ref="I225:K225"/>
    <mergeCell ref="I226:K226"/>
    <mergeCell ref="I227:K227"/>
    <mergeCell ref="I228:K228"/>
    <mergeCell ref="I229:K229"/>
    <mergeCell ref="I230:K230"/>
    <mergeCell ref="I231:K231"/>
    <mergeCell ref="G230:H230"/>
    <mergeCell ref="G231:H231"/>
    <mergeCell ref="G224:H224"/>
    <mergeCell ref="G225:H225"/>
    <mergeCell ref="G226:H226"/>
    <mergeCell ref="G227:H227"/>
    <mergeCell ref="G228:H228"/>
    <mergeCell ref="G229:H229"/>
    <mergeCell ref="G238:H238"/>
    <mergeCell ref="E236:F236"/>
    <mergeCell ref="E237:F237"/>
    <mergeCell ref="E238:F238"/>
    <mergeCell ref="G232:H232"/>
    <mergeCell ref="G233:H233"/>
    <mergeCell ref="G234:H234"/>
    <mergeCell ref="G235:H235"/>
    <mergeCell ref="G236:H236"/>
    <mergeCell ref="G237:H237"/>
    <mergeCell ref="E235:F235"/>
    <mergeCell ref="E224:F224"/>
    <mergeCell ref="E225:F225"/>
    <mergeCell ref="E226:F226"/>
    <mergeCell ref="E227:F227"/>
    <mergeCell ref="E228:F228"/>
    <mergeCell ref="E229:F229"/>
    <mergeCell ref="E230:F230"/>
    <mergeCell ref="E231:F231"/>
    <mergeCell ref="E232:F232"/>
    <mergeCell ref="I215:K215"/>
    <mergeCell ref="I216:K216"/>
    <mergeCell ref="I217:K217"/>
    <mergeCell ref="E218:F218"/>
    <mergeCell ref="E219:F219"/>
    <mergeCell ref="E220:F220"/>
    <mergeCell ref="E221:F221"/>
    <mergeCell ref="E222:F222"/>
    <mergeCell ref="E223:F223"/>
    <mergeCell ref="G215:H215"/>
    <mergeCell ref="G216:H216"/>
    <mergeCell ref="G217:H217"/>
    <mergeCell ref="G218:H218"/>
    <mergeCell ref="G219:H219"/>
    <mergeCell ref="G220:H220"/>
    <mergeCell ref="I219:K219"/>
    <mergeCell ref="I220:K220"/>
    <mergeCell ref="E215:F215"/>
    <mergeCell ref="G221:H221"/>
    <mergeCell ref="G222:H222"/>
    <mergeCell ref="G223:H223"/>
    <mergeCell ref="L176:M176"/>
    <mergeCell ref="I177:K177"/>
    <mergeCell ref="L177:M177"/>
    <mergeCell ref="I178:K178"/>
    <mergeCell ref="L178:M178"/>
    <mergeCell ref="L186:M186"/>
    <mergeCell ref="L187:M187"/>
    <mergeCell ref="L188:M188"/>
    <mergeCell ref="I187:K187"/>
    <mergeCell ref="I188:K188"/>
    <mergeCell ref="I182:K182"/>
    <mergeCell ref="L182:M182"/>
    <mergeCell ref="E211:F211"/>
    <mergeCell ref="G211:H211"/>
    <mergeCell ref="E212:F212"/>
    <mergeCell ref="E213:F213"/>
    <mergeCell ref="E214:F214"/>
    <mergeCell ref="G212:H212"/>
    <mergeCell ref="G213:H213"/>
    <mergeCell ref="G214:H214"/>
    <mergeCell ref="I189:K189"/>
    <mergeCell ref="B191:L191"/>
    <mergeCell ref="E205:F205"/>
    <mergeCell ref="B206:D206"/>
    <mergeCell ref="E206:F206"/>
    <mergeCell ref="B207:D207"/>
    <mergeCell ref="E207:F207"/>
    <mergeCell ref="C212:D212"/>
    <mergeCell ref="C213:D213"/>
    <mergeCell ref="C214:D214"/>
    <mergeCell ref="I212:K212"/>
    <mergeCell ref="I213:K213"/>
    <mergeCell ref="I214:K214"/>
    <mergeCell ref="I174:K174"/>
    <mergeCell ref="I179:K179"/>
    <mergeCell ref="L179:M179"/>
    <mergeCell ref="D185:E185"/>
    <mergeCell ref="F185:H185"/>
    <mergeCell ref="I185:K185"/>
    <mergeCell ref="D186:E186"/>
    <mergeCell ref="F186:H186"/>
    <mergeCell ref="I186:K186"/>
    <mergeCell ref="D183:E183"/>
    <mergeCell ref="F183:H183"/>
    <mergeCell ref="I183:K183"/>
    <mergeCell ref="D184:E184"/>
    <mergeCell ref="F184:H184"/>
    <mergeCell ref="I184:K184"/>
    <mergeCell ref="I181:K181"/>
    <mergeCell ref="I180:K180"/>
    <mergeCell ref="L181:M181"/>
    <mergeCell ref="D182:E182"/>
    <mergeCell ref="L180:M180"/>
    <mergeCell ref="L174:M174"/>
    <mergeCell ref="I175:K175"/>
    <mergeCell ref="L175:M175"/>
    <mergeCell ref="I176:K176"/>
    <mergeCell ref="D173:E173"/>
    <mergeCell ref="F173:H173"/>
    <mergeCell ref="I173:K173"/>
    <mergeCell ref="L173:M173"/>
    <mergeCell ref="F147:H147"/>
    <mergeCell ref="I147:K147"/>
    <mergeCell ref="L147:M147"/>
    <mergeCell ref="D148:E148"/>
    <mergeCell ref="F148:H148"/>
    <mergeCell ref="I148:K148"/>
    <mergeCell ref="L148:M148"/>
    <mergeCell ref="D149:E149"/>
    <mergeCell ref="F149:H149"/>
    <mergeCell ref="I149:K149"/>
    <mergeCell ref="L149:M149"/>
    <mergeCell ref="D150:E150"/>
    <mergeCell ref="L153:M153"/>
    <mergeCell ref="L171:M171"/>
    <mergeCell ref="I172:K172"/>
    <mergeCell ref="L172:M172"/>
    <mergeCell ref="B166:P166"/>
    <mergeCell ref="E79:G79"/>
    <mergeCell ref="H78:J78"/>
    <mergeCell ref="B117:L117"/>
    <mergeCell ref="D99:E99"/>
    <mergeCell ref="D100:E100"/>
    <mergeCell ref="D101:E101"/>
    <mergeCell ref="D102:E102"/>
    <mergeCell ref="D103:E103"/>
    <mergeCell ref="D104:E104"/>
    <mergeCell ref="D105:E105"/>
    <mergeCell ref="D106:E106"/>
    <mergeCell ref="L96:M96"/>
    <mergeCell ref="L97:M97"/>
    <mergeCell ref="L98:M98"/>
    <mergeCell ref="L99:M99"/>
    <mergeCell ref="F96:H96"/>
    <mergeCell ref="F97:H97"/>
    <mergeCell ref="F99:H99"/>
    <mergeCell ref="F100:H100"/>
    <mergeCell ref="F101:H101"/>
    <mergeCell ref="F102:H102"/>
    <mergeCell ref="F103:H103"/>
    <mergeCell ref="F104:H104"/>
    <mergeCell ref="I105:K105"/>
    <mergeCell ref="B16:J16"/>
    <mergeCell ref="I102:K102"/>
    <mergeCell ref="I103:K103"/>
    <mergeCell ref="I104:K104"/>
    <mergeCell ref="C49:M54"/>
    <mergeCell ref="D96:E96"/>
    <mergeCell ref="D97:E97"/>
    <mergeCell ref="D98:E98"/>
    <mergeCell ref="B77:D77"/>
    <mergeCell ref="E77:G77"/>
    <mergeCell ref="H77:J77"/>
    <mergeCell ref="B78:D78"/>
    <mergeCell ref="I101:K101"/>
    <mergeCell ref="L100:M100"/>
    <mergeCell ref="L101:M101"/>
    <mergeCell ref="L102:M102"/>
    <mergeCell ref="L103:M103"/>
    <mergeCell ref="B83:D83"/>
    <mergeCell ref="E32:G32"/>
    <mergeCell ref="B33:D33"/>
    <mergeCell ref="E33:G33"/>
    <mergeCell ref="B34:D34"/>
    <mergeCell ref="E34:G34"/>
    <mergeCell ref="B35:D35"/>
    <mergeCell ref="I107:K107"/>
    <mergeCell ref="I108:K108"/>
    <mergeCell ref="D139:E139"/>
    <mergeCell ref="F139:H139"/>
    <mergeCell ref="I139:K139"/>
    <mergeCell ref="D110:E110"/>
    <mergeCell ref="D111:E111"/>
    <mergeCell ref="D112:E112"/>
    <mergeCell ref="D113:E113"/>
    <mergeCell ref="D114:E114"/>
    <mergeCell ref="G129:H129"/>
    <mergeCell ref="D138:E138"/>
    <mergeCell ref="F138:H138"/>
    <mergeCell ref="D137:E137"/>
    <mergeCell ref="F137:H137"/>
    <mergeCell ref="I137:K137"/>
    <mergeCell ref="F112:H112"/>
    <mergeCell ref="F113:H113"/>
    <mergeCell ref="F114:H114"/>
    <mergeCell ref="F115:H115"/>
    <mergeCell ref="I114:K114"/>
    <mergeCell ref="I115:K115"/>
    <mergeCell ref="D136:E136"/>
    <mergeCell ref="F136:H136"/>
    <mergeCell ref="D142:E142"/>
    <mergeCell ref="F142:H142"/>
    <mergeCell ref="I142:K142"/>
    <mergeCell ref="L142:M142"/>
    <mergeCell ref="D143:E143"/>
    <mergeCell ref="F143:H143"/>
    <mergeCell ref="I143:K143"/>
    <mergeCell ref="L143:M143"/>
    <mergeCell ref="I113:K113"/>
    <mergeCell ref="D140:E140"/>
    <mergeCell ref="F140:H140"/>
    <mergeCell ref="I140:K140"/>
    <mergeCell ref="L140:M140"/>
    <mergeCell ref="L113:M113"/>
    <mergeCell ref="L114:M114"/>
    <mergeCell ref="L115:M115"/>
    <mergeCell ref="I136:K136"/>
    <mergeCell ref="L136:M136"/>
    <mergeCell ref="L145:M145"/>
    <mergeCell ref="I150:K150"/>
    <mergeCell ref="I151:K151"/>
    <mergeCell ref="L154:M154"/>
    <mergeCell ref="L144:M144"/>
    <mergeCell ref="D171:E171"/>
    <mergeCell ref="F171:H171"/>
    <mergeCell ref="I171:K171"/>
    <mergeCell ref="L151:M151"/>
    <mergeCell ref="L152:M152"/>
    <mergeCell ref="B14:J14"/>
    <mergeCell ref="B120:B125"/>
    <mergeCell ref="B159:B164"/>
    <mergeCell ref="D154:E154"/>
    <mergeCell ref="F154:H154"/>
    <mergeCell ref="I154:K154"/>
    <mergeCell ref="D152:E152"/>
    <mergeCell ref="F152:H152"/>
    <mergeCell ref="I152:K152"/>
    <mergeCell ref="D153:E153"/>
    <mergeCell ref="F153:H153"/>
    <mergeCell ref="I153:K153"/>
    <mergeCell ref="D144:E144"/>
    <mergeCell ref="F144:H144"/>
    <mergeCell ref="I144:K144"/>
    <mergeCell ref="D145:E145"/>
    <mergeCell ref="F145:H145"/>
    <mergeCell ref="I145:K145"/>
    <mergeCell ref="I112:K112"/>
    <mergeCell ref="B129:D129"/>
    <mergeCell ref="B32:D32"/>
    <mergeCell ref="B37:D37"/>
    <mergeCell ref="E37:G37"/>
    <mergeCell ref="B43:D43"/>
    <mergeCell ref="B243:B248"/>
    <mergeCell ref="E25:F25"/>
    <mergeCell ref="E26:F26"/>
    <mergeCell ref="J24:K24"/>
    <mergeCell ref="E24:F24"/>
    <mergeCell ref="L24:M24"/>
    <mergeCell ref="L25:M25"/>
    <mergeCell ref="L26:M26"/>
    <mergeCell ref="J28:M28"/>
    <mergeCell ref="H57:K57"/>
    <mergeCell ref="C233:D233"/>
    <mergeCell ref="C234:D234"/>
    <mergeCell ref="C235:D235"/>
    <mergeCell ref="C236:D236"/>
    <mergeCell ref="C237:D237"/>
    <mergeCell ref="C238:D238"/>
    <mergeCell ref="C239:D239"/>
    <mergeCell ref="C240:D240"/>
    <mergeCell ref="C241:D241"/>
    <mergeCell ref="L104:M104"/>
    <mergeCell ref="L105:M105"/>
    <mergeCell ref="L106:M106"/>
    <mergeCell ref="L107:M107"/>
    <mergeCell ref="L108:M108"/>
    <mergeCell ref="L109:M109"/>
    <mergeCell ref="L110:M110"/>
    <mergeCell ref="L111:M111"/>
    <mergeCell ref="L112:M112"/>
    <mergeCell ref="F108:H108"/>
    <mergeCell ref="F109:H109"/>
    <mergeCell ref="F110:H110"/>
    <mergeCell ref="F111:H111"/>
    <mergeCell ref="C229:D229"/>
    <mergeCell ref="I146:K146"/>
    <mergeCell ref="L205:M205"/>
    <mergeCell ref="L206:M206"/>
    <mergeCell ref="L207:M207"/>
    <mergeCell ref="L146:M146"/>
    <mergeCell ref="L150:M150"/>
    <mergeCell ref="L189:M189"/>
    <mergeCell ref="D151:E151"/>
    <mergeCell ref="F151:H151"/>
    <mergeCell ref="L183:M183"/>
    <mergeCell ref="L184:M184"/>
    <mergeCell ref="L185:M185"/>
    <mergeCell ref="F189:H189"/>
    <mergeCell ref="B156:L156"/>
    <mergeCell ref="D187:E187"/>
    <mergeCell ref="C230:D230"/>
    <mergeCell ref="C224:D224"/>
    <mergeCell ref="B130:D130"/>
    <mergeCell ref="B131:D131"/>
    <mergeCell ref="G130:H130"/>
    <mergeCell ref="G131:H131"/>
    <mergeCell ref="D147:E147"/>
    <mergeCell ref="D108:E108"/>
    <mergeCell ref="C225:D225"/>
    <mergeCell ref="C226:D226"/>
    <mergeCell ref="C227:D227"/>
    <mergeCell ref="C228:D228"/>
    <mergeCell ref="D146:E146"/>
    <mergeCell ref="F146:H146"/>
    <mergeCell ref="F179:H179"/>
    <mergeCell ref="F187:H187"/>
    <mergeCell ref="D188:E188"/>
    <mergeCell ref="F188:H188"/>
    <mergeCell ref="D189:E189"/>
    <mergeCell ref="C223:D223"/>
    <mergeCell ref="D180:E180"/>
    <mergeCell ref="D172:E172"/>
    <mergeCell ref="F172:H172"/>
    <mergeCell ref="F150:H150"/>
    <mergeCell ref="M6:O6"/>
    <mergeCell ref="B71:S71"/>
    <mergeCell ref="B75:D75"/>
    <mergeCell ref="B76:D76"/>
    <mergeCell ref="E75:G75"/>
    <mergeCell ref="H75:J75"/>
    <mergeCell ref="E76:G76"/>
    <mergeCell ref="H76:J76"/>
    <mergeCell ref="B69:G69"/>
    <mergeCell ref="B59:D59"/>
    <mergeCell ref="E59:G59"/>
    <mergeCell ref="B13:D13"/>
    <mergeCell ref="B11:D11"/>
    <mergeCell ref="C6:E6"/>
    <mergeCell ref="H6:J6"/>
    <mergeCell ref="B23:J23"/>
    <mergeCell ref="B26:D26"/>
    <mergeCell ref="J26:K26"/>
    <mergeCell ref="E12:J12"/>
    <mergeCell ref="B21:O21"/>
    <mergeCell ref="B25:D25"/>
    <mergeCell ref="J25:K25"/>
    <mergeCell ref="B31:D31"/>
    <mergeCell ref="E31:G31"/>
    <mergeCell ref="C231:D231"/>
    <mergeCell ref="C232:D232"/>
    <mergeCell ref="B80:G80"/>
    <mergeCell ref="B202:K202"/>
    <mergeCell ref="B15:D15"/>
    <mergeCell ref="E38:G38"/>
    <mergeCell ref="B17:D17"/>
    <mergeCell ref="B18:D18"/>
    <mergeCell ref="B56:J56"/>
    <mergeCell ref="B60:D60"/>
    <mergeCell ref="B62:D62"/>
    <mergeCell ref="B194:B199"/>
    <mergeCell ref="D177:E177"/>
    <mergeCell ref="F177:H177"/>
    <mergeCell ref="D178:E178"/>
    <mergeCell ref="F178:H178"/>
    <mergeCell ref="D179:E179"/>
    <mergeCell ref="B203:P203"/>
    <mergeCell ref="B204:P204"/>
    <mergeCell ref="I109:K109"/>
    <mergeCell ref="I110:K110"/>
    <mergeCell ref="I111:K111"/>
    <mergeCell ref="I138:K138"/>
    <mergeCell ref="L138:M138"/>
    <mergeCell ref="B1:I1"/>
    <mergeCell ref="B8:H8"/>
    <mergeCell ref="B2:O2"/>
    <mergeCell ref="B47:L47"/>
    <mergeCell ref="B65:I65"/>
    <mergeCell ref="B39:D39"/>
    <mergeCell ref="B40:D40"/>
    <mergeCell ref="B41:D41"/>
    <mergeCell ref="B42:D42"/>
    <mergeCell ref="E39:G39"/>
    <mergeCell ref="E40:G40"/>
    <mergeCell ref="E41:G41"/>
    <mergeCell ref="E42:G42"/>
    <mergeCell ref="B3:O3"/>
    <mergeCell ref="B30:D30"/>
    <mergeCell ref="E30:G30"/>
    <mergeCell ref="E10:H10"/>
    <mergeCell ref="E11:J11"/>
    <mergeCell ref="G17:J17"/>
    <mergeCell ref="G18:J18"/>
    <mergeCell ref="G15:H15"/>
    <mergeCell ref="E43:G43"/>
    <mergeCell ref="B44:D44"/>
    <mergeCell ref="E44:G44"/>
    <mergeCell ref="E35:G35"/>
    <mergeCell ref="B36:D36"/>
    <mergeCell ref="E36:G36"/>
    <mergeCell ref="C222:D222"/>
    <mergeCell ref="C211:D211"/>
    <mergeCell ref="D109:E109"/>
    <mergeCell ref="C218:D218"/>
    <mergeCell ref="C219:D219"/>
    <mergeCell ref="C220:D220"/>
    <mergeCell ref="C221:D221"/>
    <mergeCell ref="F180:H180"/>
    <mergeCell ref="D181:E181"/>
    <mergeCell ref="F181:H181"/>
    <mergeCell ref="D174:E174"/>
    <mergeCell ref="F174:H174"/>
    <mergeCell ref="D175:E175"/>
    <mergeCell ref="F175:H175"/>
    <mergeCell ref="D176:E176"/>
    <mergeCell ref="F176:H176"/>
    <mergeCell ref="D141:E141"/>
    <mergeCell ref="F141:H141"/>
    <mergeCell ref="F182:H182"/>
    <mergeCell ref="E216:F216"/>
    <mergeCell ref="E217:F217"/>
    <mergeCell ref="C215:D215"/>
    <mergeCell ref="C216:D216"/>
    <mergeCell ref="C217:D217"/>
    <mergeCell ref="I98:K98"/>
    <mergeCell ref="B38:D38"/>
    <mergeCell ref="B49:B54"/>
    <mergeCell ref="B64:G64"/>
    <mergeCell ref="B45:D45"/>
    <mergeCell ref="E45:G45"/>
    <mergeCell ref="B46:D46"/>
    <mergeCell ref="E46:G46"/>
    <mergeCell ref="B92:F92"/>
    <mergeCell ref="F98:H98"/>
    <mergeCell ref="E83:F83"/>
    <mergeCell ref="I83:J83"/>
    <mergeCell ref="K83:L83"/>
    <mergeCell ref="I73:L73"/>
    <mergeCell ref="I90:L90"/>
    <mergeCell ref="E67:L67"/>
    <mergeCell ref="B67:D67"/>
    <mergeCell ref="E94:F94"/>
    <mergeCell ref="E82:F82"/>
    <mergeCell ref="I82:J82"/>
    <mergeCell ref="K82:L82"/>
    <mergeCell ref="H59:J59"/>
    <mergeCell ref="E60:G60"/>
    <mergeCell ref="H60:J60"/>
    <mergeCell ref="B61:D61"/>
    <mergeCell ref="E61:G61"/>
    <mergeCell ref="H61:J61"/>
    <mergeCell ref="E62:G62"/>
    <mergeCell ref="H62:J62"/>
    <mergeCell ref="D107:E107"/>
    <mergeCell ref="B85:C87"/>
    <mergeCell ref="E86:F86"/>
    <mergeCell ref="E87:F87"/>
    <mergeCell ref="I86:J86"/>
    <mergeCell ref="I87:J87"/>
    <mergeCell ref="I99:K99"/>
    <mergeCell ref="I100:K100"/>
    <mergeCell ref="K86:L86"/>
    <mergeCell ref="K87:L87"/>
    <mergeCell ref="F105:H105"/>
    <mergeCell ref="F106:H106"/>
    <mergeCell ref="F107:H107"/>
    <mergeCell ref="I96:K96"/>
    <mergeCell ref="I97:K97"/>
    <mergeCell ref="I106:K106"/>
    <mergeCell ref="B250:K250"/>
    <mergeCell ref="B251:P251"/>
    <mergeCell ref="B252:P252"/>
    <mergeCell ref="E253:F253"/>
    <mergeCell ref="J253:K253"/>
    <mergeCell ref="L253:M253"/>
    <mergeCell ref="B254:D254"/>
    <mergeCell ref="E254:F254"/>
    <mergeCell ref="J254:K254"/>
    <mergeCell ref="L254:M254"/>
    <mergeCell ref="B255:D255"/>
    <mergeCell ref="E255:F255"/>
    <mergeCell ref="J255:K255"/>
    <mergeCell ref="L255:M255"/>
    <mergeCell ref="J258:M258"/>
    <mergeCell ref="C260:D260"/>
    <mergeCell ref="E260:F260"/>
    <mergeCell ref="G260:H260"/>
    <mergeCell ref="I260:K260"/>
    <mergeCell ref="C261:D261"/>
    <mergeCell ref="E261:F261"/>
    <mergeCell ref="G261:H261"/>
    <mergeCell ref="I261:K261"/>
    <mergeCell ref="C262:D262"/>
    <mergeCell ref="E262:F262"/>
    <mergeCell ref="G262:H262"/>
    <mergeCell ref="I262:K262"/>
    <mergeCell ref="C263:D263"/>
    <mergeCell ref="E263:F263"/>
    <mergeCell ref="G263:H263"/>
    <mergeCell ref="I263:K263"/>
    <mergeCell ref="C264:D264"/>
    <mergeCell ref="E264:F264"/>
    <mergeCell ref="G264:H264"/>
    <mergeCell ref="I264:K264"/>
    <mergeCell ref="C265:D265"/>
    <mergeCell ref="E265:F265"/>
    <mergeCell ref="G265:H265"/>
    <mergeCell ref="I265:K265"/>
    <mergeCell ref="C266:D266"/>
    <mergeCell ref="E266:F266"/>
    <mergeCell ref="G266:H266"/>
    <mergeCell ref="I266:K266"/>
    <mergeCell ref="C267:D267"/>
    <mergeCell ref="E267:F267"/>
    <mergeCell ref="G267:H267"/>
    <mergeCell ref="I267:K267"/>
    <mergeCell ref="C268:D268"/>
    <mergeCell ref="E268:F268"/>
    <mergeCell ref="G268:H268"/>
    <mergeCell ref="I268:K268"/>
    <mergeCell ref="C269:D269"/>
    <mergeCell ref="E269:F269"/>
    <mergeCell ref="G269:H269"/>
    <mergeCell ref="I269:K269"/>
    <mergeCell ref="C270:D270"/>
    <mergeCell ref="E270:F270"/>
    <mergeCell ref="G270:H270"/>
    <mergeCell ref="I270:K270"/>
    <mergeCell ref="C271:D271"/>
    <mergeCell ref="E271:F271"/>
    <mergeCell ref="G271:H271"/>
    <mergeCell ref="I271:K271"/>
    <mergeCell ref="C272:D272"/>
    <mergeCell ref="E272:F272"/>
    <mergeCell ref="G272:H272"/>
    <mergeCell ref="I272:K272"/>
    <mergeCell ref="C273:D273"/>
    <mergeCell ref="E273:F273"/>
    <mergeCell ref="G273:H273"/>
    <mergeCell ref="I273:K273"/>
    <mergeCell ref="C274:D274"/>
    <mergeCell ref="E274:F274"/>
    <mergeCell ref="G274:H274"/>
    <mergeCell ref="I274:K274"/>
    <mergeCell ref="C275:D275"/>
    <mergeCell ref="E275:F275"/>
    <mergeCell ref="G275:H275"/>
    <mergeCell ref="I275:K275"/>
    <mergeCell ref="C276:D276"/>
    <mergeCell ref="E276:F276"/>
    <mergeCell ref="G276:H276"/>
    <mergeCell ref="I276:K276"/>
    <mergeCell ref="C277:D277"/>
    <mergeCell ref="E277:F277"/>
    <mergeCell ref="G277:H277"/>
    <mergeCell ref="I277:K277"/>
    <mergeCell ref="C278:D278"/>
    <mergeCell ref="E278:F278"/>
    <mergeCell ref="G278:H278"/>
    <mergeCell ref="I278:K278"/>
    <mergeCell ref="C279:D279"/>
    <mergeCell ref="E279:F279"/>
    <mergeCell ref="G279:H279"/>
    <mergeCell ref="I279:K279"/>
    <mergeCell ref="C280:D280"/>
    <mergeCell ref="E280:F280"/>
    <mergeCell ref="G280:H280"/>
    <mergeCell ref="I280:K280"/>
    <mergeCell ref="C281:D281"/>
    <mergeCell ref="E281:F281"/>
    <mergeCell ref="G281:H281"/>
    <mergeCell ref="I281:K281"/>
    <mergeCell ref="C287:D287"/>
    <mergeCell ref="E287:F287"/>
    <mergeCell ref="G287:H287"/>
    <mergeCell ref="I287:K287"/>
    <mergeCell ref="C282:D282"/>
    <mergeCell ref="E282:F282"/>
    <mergeCell ref="G282:H282"/>
    <mergeCell ref="I282:K282"/>
    <mergeCell ref="C283:D283"/>
    <mergeCell ref="E283:F283"/>
    <mergeCell ref="G283:H283"/>
    <mergeCell ref="I283:K283"/>
    <mergeCell ref="C284:D284"/>
    <mergeCell ref="E284:F284"/>
    <mergeCell ref="G284:H284"/>
    <mergeCell ref="I284:K284"/>
    <mergeCell ref="B292:B297"/>
    <mergeCell ref="C292:M297"/>
    <mergeCell ref="B256:D256"/>
    <mergeCell ref="E256:F256"/>
    <mergeCell ref="C288:D288"/>
    <mergeCell ref="E288:F288"/>
    <mergeCell ref="G288:H288"/>
    <mergeCell ref="I288:K288"/>
    <mergeCell ref="C289:D289"/>
    <mergeCell ref="E289:F289"/>
    <mergeCell ref="G289:H289"/>
    <mergeCell ref="I289:K289"/>
    <mergeCell ref="C290:D290"/>
    <mergeCell ref="E290:F290"/>
    <mergeCell ref="G290:H290"/>
    <mergeCell ref="I290:K290"/>
    <mergeCell ref="C285:D285"/>
    <mergeCell ref="E285:F285"/>
    <mergeCell ref="G285:H285"/>
    <mergeCell ref="I285:K285"/>
    <mergeCell ref="C286:D286"/>
    <mergeCell ref="E286:F286"/>
    <mergeCell ref="G286:H286"/>
    <mergeCell ref="I286:K286"/>
  </mergeCells>
  <phoneticPr fontId="41" type="noConversion"/>
  <conditionalFormatting sqref="E67:F67">
    <cfRule type="cellIs" dxfId="156" priority="136" operator="lessThan">
      <formula>180</formula>
    </cfRule>
    <cfRule type="cellIs" dxfId="155" priority="137" operator="greaterThan">
      <formula>179.99</formula>
    </cfRule>
  </conditionalFormatting>
  <conditionalFormatting sqref="E67:L67">
    <cfRule type="containsText" dxfId="154" priority="103" operator="containsText" text="Sie haben ausreichend theoretische Weiterbildung dokumentiert.">
      <formula>NOT(ISERROR(SEARCH("Sie haben ausreichend theoretische Weiterbildung dokumentiert.",E67)))</formula>
    </cfRule>
    <cfRule type="containsText" dxfId="153" priority="102" operator="containsText" text="ACHTUNG: Sie haben nicht ausreichend theoretische Weiterbildung dokumentiert.">
      <formula>NOT(ISERROR(SEARCH("ACHTUNG: Sie haben nicht ausreichend theoretische Weiterbildung dokumentiert.",E67)))</formula>
    </cfRule>
  </conditionalFormatting>
  <conditionalFormatting sqref="G94">
    <cfRule type="cellIs" dxfId="152" priority="817" operator="between">
      <formula>0</formula>
      <formula>5</formula>
    </cfRule>
    <cfRule type="cellIs" dxfId="151" priority="99" operator="greaterThan">
      <formula>39.99</formula>
    </cfRule>
    <cfRule type="cellIs" dxfId="150" priority="803" operator="greaterThan">
      <formula>10</formula>
    </cfRule>
    <cfRule type="cellIs" dxfId="149" priority="816" operator="greaterThan">
      <formula>5</formula>
    </cfRule>
    <cfRule type="cellIs" dxfId="148" priority="815" operator="equal">
      <formula>5</formula>
    </cfRule>
    <cfRule type="cellIs" dxfId="147" priority="805" operator="equal">
      <formula>30</formula>
    </cfRule>
    <cfRule type="cellIs" dxfId="146" priority="804" operator="lessThan">
      <formula>10</formula>
    </cfRule>
    <cfRule type="cellIs" dxfId="145" priority="98" operator="lessThan">
      <formula>40</formula>
    </cfRule>
    <cfRule type="cellIs" dxfId="144" priority="802" operator="equal">
      <formula>10</formula>
    </cfRule>
  </conditionalFormatting>
  <conditionalFormatting sqref="G168">
    <cfRule type="cellIs" dxfId="143" priority="69" operator="greaterThan">
      <formula>39.99</formula>
    </cfRule>
    <cfRule type="cellIs" dxfId="142" priority="72" operator="equal">
      <formula>10</formula>
    </cfRule>
    <cfRule type="cellIs" dxfId="141" priority="76" operator="equal">
      <formula>5</formula>
    </cfRule>
    <cfRule type="cellIs" dxfId="140" priority="73" operator="greaterThan">
      <formula>10</formula>
    </cfRule>
    <cfRule type="cellIs" dxfId="139" priority="77" operator="greaterThan">
      <formula>5</formula>
    </cfRule>
    <cfRule type="cellIs" dxfId="138" priority="68" operator="lessThan">
      <formula>40</formula>
    </cfRule>
    <cfRule type="cellIs" dxfId="137" priority="78" operator="between">
      <formula>0</formula>
      <formula>5</formula>
    </cfRule>
    <cfRule type="cellIs" dxfId="136" priority="75" operator="equal">
      <formula>30</formula>
    </cfRule>
    <cfRule type="cellIs" dxfId="135" priority="74" operator="lessThan">
      <formula>10</formula>
    </cfRule>
  </conditionalFormatting>
  <conditionalFormatting sqref="H57:K57">
    <cfRule type="containsText" dxfId="133" priority="146" operator="containsText" text="Sie haben mind. eine wissenschaftliche Arbeit dokumentiert.">
      <formula>NOT(ISERROR(SEARCH("Sie haben mind. eine wissenschaftliche Arbeit dokumentiert.",H57)))</formula>
    </cfRule>
    <cfRule type="containsText" dxfId="132" priority="145" operator="containsText" text="Sie haben keine wissenschaftliche Arbeit dokumentiert.">
      <formula>NOT(ISERROR(SEARCH("Sie haben keine wissenschaftliche Arbeit dokumentiert.",H57)))</formula>
    </cfRule>
    <cfRule type="containsText" dxfId="131" priority="144" operator="containsText" text="Sie haben mind. eine wissenschaftliche Arbeit dokumentiert.">
      <formula>NOT(ISERROR(SEARCH("Sie haben mind. eine wissenschaftliche Arbeit dokumentiert.",H57)))</formula>
    </cfRule>
  </conditionalFormatting>
  <conditionalFormatting sqref="I129:I131">
    <cfRule type="cellIs" dxfId="130" priority="160" operator="greaterThan">
      <formula>10</formula>
    </cfRule>
    <cfRule type="cellIs" dxfId="129" priority="159" operator="equal">
      <formula>10</formula>
    </cfRule>
    <cfRule type="cellIs" dxfId="128" priority="162" operator="equal">
      <formula>30</formula>
    </cfRule>
    <cfRule type="cellIs" dxfId="127" priority="165" operator="between">
      <formula>0</formula>
      <formula>5</formula>
    </cfRule>
    <cfRule type="cellIs" dxfId="126" priority="164" operator="greaterThan">
      <formula>5</formula>
    </cfRule>
    <cfRule type="cellIs" dxfId="125" priority="163" operator="equal">
      <formula>5</formula>
    </cfRule>
    <cfRule type="cellIs" dxfId="124" priority="161" operator="lessThan">
      <formula>10</formula>
    </cfRule>
  </conditionalFormatting>
  <conditionalFormatting sqref="I130">
    <cfRule type="cellIs" dxfId="123" priority="14" operator="lessThan">
      <formula>20</formula>
    </cfRule>
    <cfRule type="cellIs" dxfId="122" priority="13" operator="greaterThan">
      <formula>19.99</formula>
    </cfRule>
  </conditionalFormatting>
  <conditionalFormatting sqref="I133">
    <cfRule type="cellIs" dxfId="121" priority="48" operator="greaterThan">
      <formula>10</formula>
    </cfRule>
    <cfRule type="containsText" dxfId="120" priority="43" operator="containsText" text="Nein">
      <formula>NOT(ISERROR(SEARCH("Nein",I133)))</formula>
    </cfRule>
    <cfRule type="containsText" dxfId="119" priority="44" operator="containsText" text="Ja.">
      <formula>NOT(ISERROR(SEARCH("Ja.",I133)))</formula>
    </cfRule>
    <cfRule type="cellIs" dxfId="118" priority="45" operator="lessThan">
      <formula>40</formula>
    </cfRule>
    <cfRule type="cellIs" dxfId="117" priority="46" operator="greaterThan">
      <formula>39.99</formula>
    </cfRule>
    <cfRule type="cellIs" dxfId="116" priority="47" operator="equal">
      <formula>10</formula>
    </cfRule>
    <cfRule type="cellIs" dxfId="115" priority="49" operator="lessThan">
      <formula>10</formula>
    </cfRule>
    <cfRule type="cellIs" dxfId="114" priority="50" operator="equal">
      <formula>30</formula>
    </cfRule>
    <cfRule type="cellIs" dxfId="113" priority="51" operator="equal">
      <formula>5</formula>
    </cfRule>
    <cfRule type="cellIs" dxfId="112" priority="52" operator="greaterThan">
      <formula>5</formula>
    </cfRule>
    <cfRule type="cellIs" dxfId="111" priority="53" operator="between">
      <formula>0</formula>
      <formula>5</formula>
    </cfRule>
  </conditionalFormatting>
  <conditionalFormatting sqref="I73:L73">
    <cfRule type="containsText" dxfId="110" priority="118" operator="containsText" text="ACHTUNG: Sie haben nicht ausreicehnd Weiterbildungscredits dokumentiert.">
      <formula>NOT(ISERROR(SEARCH("ACHTUNG: Sie haben nicht ausreicehnd Weiterbildungscredits dokumentiert.",I73)))</formula>
    </cfRule>
    <cfRule type="containsText" dxfId="109" priority="105" operator="containsText" text="Sie haben ein umfassendes fachliches Curriculum dokumentiert.">
      <formula>NOT(ISERROR(SEARCH("Sie haben ein umfassendes fachliches Curriculum dokumentiert.",I73)))</formula>
    </cfRule>
    <cfRule type="containsText" dxfId="108" priority="104" operator="containsText" text="Sie haben kein umfassendes fachliches Curriculum dokumentiert.">
      <formula>NOT(ISERROR(SEARCH("Sie haben kein umfassendes fachliches Curriculum dokumentiert.",I73)))</formula>
    </cfRule>
    <cfRule type="containsText" dxfId="107" priority="119" operator="containsText" text="Sie haben ausreichend Weiterbildungscredits dokumentiert.">
      <formula>NOT(ISERROR(SEARCH("Sie haben ausreichend Weiterbildungscredits dokumentiert.",I73)))</formula>
    </cfRule>
  </conditionalFormatting>
  <conditionalFormatting sqref="I90:L90">
    <cfRule type="containsText" dxfId="106" priority="106" operator="containsText" text="ACHTUNG: Sie haben nicht ausreicehnd Weiterbildungscredits dokumentiert.">
      <formula>NOT(ISERROR(SEARCH("ACHTUNG: Sie haben nicht ausreicehnd Weiterbildungscredits dokumentiert.",I90)))</formula>
    </cfRule>
    <cfRule type="containsText" dxfId="105" priority="107" operator="containsText" text="Sie haben ausreichend Weiterbildungscredits dokumentiert.">
      <formula>NOT(ISERROR(SEARCH("Sie haben ausreichend Weiterbildungscredits dokumentiert.",I90)))</formula>
    </cfRule>
    <cfRule type="containsText" dxfId="104" priority="101" operator="containsText" text="ACHTUNG: Sie haben nicht ausreichend Weiterbildungscredits dokumentiert.">
      <formula>NOT(ISERROR(SEARCH("ACHTUNG: Sie haben nicht ausreichend Weiterbildungscredits dokumentiert.",I90)))</formula>
    </cfRule>
    <cfRule type="containsText" dxfId="103" priority="100" operator="containsText" text="Sie haben ausreichend Weiterbildungscredits dokumentiert.">
      <formula>NOT(ISERROR(SEARCH("Sie haben ausreichend Weiterbildungscredits dokumentiert.",I90)))</formula>
    </cfRule>
  </conditionalFormatting>
  <conditionalFormatting sqref="J193:K193">
    <cfRule type="endsWith" dxfId="101" priority="238" operator="endsWith" text="légale">
      <formula>RIGHT(J193,LEN("légale"))="légale"</formula>
    </cfRule>
    <cfRule type="containsText" dxfId="100" priority="239" operator="containsText" text="Psychologue">
      <formula>NOT(ISERROR(SEARCH("Psychologue",J193)))</formula>
    </cfRule>
  </conditionalFormatting>
  <conditionalFormatting sqref="J28:M28">
    <cfRule type="containsText" dxfId="99" priority="143" operator="containsText" text="ACHTUNG: Sie haben nicht ausreichend klinische Praxis dokumentiert.">
      <formula>NOT(ISERROR(SEARCH("ACHTUNG: Sie haben nicht ausreichend klinische Praxis dokumentiert.",J28)))</formula>
    </cfRule>
    <cfRule type="containsText" dxfId="98" priority="142" operator="containsText" text="Sie haben ausreichend klinische Praxis dokumentiert.">
      <formula>NOT(ISERROR(SEARCH("Sie haben ausreichend klinische Praxis dokumentiert.",J28)))</formula>
    </cfRule>
    <cfRule type="containsText" dxfId="97" priority="150" operator="containsText" text="Sie haben ausreichend klinische Praxis dokumentiert.">
      <formula>NOT(ISERROR(SEARCH("Sie haben ausreichend klinische Praxis dokumentiert.",J28)))</formula>
    </cfRule>
    <cfRule type="containsText" dxfId="96" priority="151" operator="containsText" text="Achtung, Sie haben nicth ausreichend klinische Praxis dokumentiert.">
      <formula>NOT(ISERROR(SEARCH("Achtung, Sie haben nicth ausreichend klinische Praxis dokumentiert.",J28)))</formula>
    </cfRule>
  </conditionalFormatting>
  <conditionalFormatting sqref="J209:M209">
    <cfRule type="containsText" dxfId="95" priority="42" operator="containsText" text="Sie haben ausreichend supervidierte Gutachten dokumentiert.">
      <formula>NOT(ISERROR(SEARCH("Sie haben ausreichend supervidierte Gutachten dokumentiert.",J209)))</formula>
    </cfRule>
    <cfRule type="containsText" dxfId="94" priority="41" operator="containsText" text="ACHTUNG: Sie haben nicht ausreichend supervidierte  Gutachten dokumentiert.">
      <formula>NOT(ISERROR(SEARCH("ACHTUNG: Sie haben nicht ausreichend supervidierte  Gutachten dokumentiert.",J209)))</formula>
    </cfRule>
  </conditionalFormatting>
  <conditionalFormatting sqref="J258:M258">
    <cfRule type="containsText" dxfId="93" priority="5" operator="containsText" text="ACHTUNG: Sie haben nicht ausreichend supervidierte  Gutachten dokumentiert.">
      <formula>NOT(ISERROR(SEARCH("ACHTUNG: Sie haben nicht ausreichend supervidierte  Gutachten dokumentiert.",J258)))</formula>
    </cfRule>
    <cfRule type="containsText" dxfId="92" priority="6" operator="containsText" text="Sie haben ausreichend supervidierte Gutachten dokumentiert.">
      <formula>NOT(ISERROR(SEARCH("Sie haben ausreichend supervidierte Gutachten dokumentiert.",J258)))</formula>
    </cfRule>
  </conditionalFormatting>
  <conditionalFormatting sqref="K83">
    <cfRule type="cellIs" dxfId="91" priority="21" operator="lessThan">
      <formula>10</formula>
    </cfRule>
    <cfRule type="cellIs" dxfId="90" priority="25" operator="between">
      <formula>0</formula>
      <formula>5</formula>
    </cfRule>
    <cfRule type="cellIs" dxfId="89" priority="17" operator="lessThan">
      <formula>40</formula>
    </cfRule>
    <cfRule type="containsText" dxfId="88" priority="16" operator="containsText" text="Ja.">
      <formula>NOT(ISERROR(SEARCH("Ja.",K83)))</formula>
    </cfRule>
    <cfRule type="cellIs" dxfId="87" priority="20" operator="greaterThan">
      <formula>10</formula>
    </cfRule>
    <cfRule type="cellIs" dxfId="86" priority="22" operator="equal">
      <formula>30</formula>
    </cfRule>
    <cfRule type="cellIs" dxfId="85" priority="23" operator="equal">
      <formula>5</formula>
    </cfRule>
    <cfRule type="cellIs" dxfId="84" priority="24" operator="greaterThan">
      <formula>5</formula>
    </cfRule>
    <cfRule type="containsText" dxfId="83" priority="15" operator="containsText" text="Nein">
      <formula>NOT(ISERROR(SEARCH("Nein",K83)))</formula>
    </cfRule>
    <cfRule type="cellIs" dxfId="82" priority="18" operator="greaterThan">
      <formula>39.99</formula>
    </cfRule>
    <cfRule type="cellIs" dxfId="81" priority="19" operator="equal">
      <formula>10</formula>
    </cfRule>
  </conditionalFormatting>
  <conditionalFormatting sqref="K94">
    <cfRule type="containsText" dxfId="80" priority="54" operator="containsText" text="Nein">
      <formula>NOT(ISERROR(SEARCH("Nein",K94)))</formula>
    </cfRule>
    <cfRule type="containsText" dxfId="79" priority="55" operator="containsText" text="Ja.">
      <formula>NOT(ISERROR(SEARCH("Ja.",K94)))</formula>
    </cfRule>
    <cfRule type="cellIs" dxfId="78" priority="80" operator="greaterThan">
      <formula>39.99</formula>
    </cfRule>
    <cfRule type="cellIs" dxfId="77" priority="81" operator="equal">
      <formula>10</formula>
    </cfRule>
    <cfRule type="cellIs" dxfId="76" priority="82" operator="greaterThan">
      <formula>10</formula>
    </cfRule>
    <cfRule type="cellIs" dxfId="75" priority="83" operator="lessThan">
      <formula>10</formula>
    </cfRule>
    <cfRule type="cellIs" dxfId="74" priority="84" operator="equal">
      <formula>30</formula>
    </cfRule>
    <cfRule type="cellIs" dxfId="73" priority="85" operator="equal">
      <formula>5</formula>
    </cfRule>
    <cfRule type="cellIs" dxfId="72" priority="86" operator="greaterThan">
      <formula>5</formula>
    </cfRule>
    <cfRule type="cellIs" dxfId="71" priority="87" operator="between">
      <formula>0</formula>
      <formula>5</formula>
    </cfRule>
    <cfRule type="cellIs" dxfId="70" priority="79" operator="lessThan">
      <formula>40</formula>
    </cfRule>
  </conditionalFormatting>
  <conditionalFormatting sqref="K168">
    <cfRule type="cellIs" dxfId="69" priority="36" operator="between">
      <formula>0</formula>
      <formula>5</formula>
    </cfRule>
    <cfRule type="cellIs" dxfId="68" priority="29" operator="greaterThan">
      <formula>39.99</formula>
    </cfRule>
    <cfRule type="cellIs" dxfId="67" priority="28" operator="lessThan">
      <formula>40</formula>
    </cfRule>
    <cfRule type="containsText" dxfId="66" priority="27" operator="containsText" text="Ja.">
      <formula>NOT(ISERROR(SEARCH("Ja.",K168)))</formula>
    </cfRule>
    <cfRule type="cellIs" dxfId="65" priority="32" operator="lessThan">
      <formula>10</formula>
    </cfRule>
    <cfRule type="cellIs" dxfId="64" priority="31" operator="greaterThan">
      <formula>10</formula>
    </cfRule>
    <cfRule type="cellIs" dxfId="63" priority="30" operator="equal">
      <formula>10</formula>
    </cfRule>
    <cfRule type="containsText" dxfId="62" priority="26" operator="containsText" text="Nein">
      <formula>NOT(ISERROR(SEARCH("Nein",K168)))</formula>
    </cfRule>
    <cfRule type="cellIs" dxfId="61" priority="34" operator="equal">
      <formula>5</formula>
    </cfRule>
    <cfRule type="cellIs" dxfId="60" priority="35" operator="greaterThan">
      <formula>5</formula>
    </cfRule>
    <cfRule type="cellIs" dxfId="59" priority="33" operator="equal">
      <formula>30</formula>
    </cfRule>
  </conditionalFormatting>
  <conditionalFormatting sqref="K82:L82">
    <cfRule type="cellIs" dxfId="58" priority="117" operator="greaterThan">
      <formula>179.99</formula>
    </cfRule>
    <cfRule type="cellIs" dxfId="57" priority="116" operator="lessThan">
      <formula>180</formula>
    </cfRule>
  </conditionalFormatting>
  <conditionalFormatting sqref="K84:L84">
    <cfRule type="cellIs" dxfId="56" priority="112" operator="lessThan">
      <formula>40</formula>
    </cfRule>
    <cfRule type="cellIs" dxfId="55" priority="113" operator="greaterThan">
      <formula>39.99</formula>
    </cfRule>
  </conditionalFormatting>
  <conditionalFormatting sqref="K85:L85 K86:K87">
    <cfRule type="cellIs" dxfId="54" priority="110" operator="greaterThan">
      <formula>79.99</formula>
    </cfRule>
    <cfRule type="cellIs" dxfId="53" priority="111" operator="lessThan">
      <formula>80</formula>
    </cfRule>
  </conditionalFormatting>
  <conditionalFormatting sqref="K86:L86">
    <cfRule type="cellIs" dxfId="52" priority="12" operator="greaterThan">
      <formula>19.99</formula>
    </cfRule>
  </conditionalFormatting>
  <conditionalFormatting sqref="K86:L87">
    <cfRule type="cellIs" dxfId="51" priority="10" operator="lessThan">
      <formula>20</formula>
    </cfRule>
  </conditionalFormatting>
  <conditionalFormatting sqref="K87:L87">
    <cfRule type="cellIs" dxfId="50" priority="9" operator="greaterThan">
      <formula>19.99</formula>
    </cfRule>
  </conditionalFormatting>
  <conditionalFormatting sqref="K88:L88">
    <cfRule type="cellIs" dxfId="49" priority="108" operator="lessThan">
      <formula>60</formula>
    </cfRule>
    <cfRule type="cellIs" dxfId="48" priority="109" operator="greaterThan">
      <formula>59.99</formula>
    </cfRule>
  </conditionalFormatting>
  <conditionalFormatting sqref="K210:P210">
    <cfRule type="containsText" dxfId="47" priority="590" operator="containsText" text="Sie haben genügend Supervisionsstunden dokumentiert">
      <formula>NOT(ISERROR(SEARCH("Sie haben genügend Supervisionsstunden dokumentiert",K210)))</formula>
    </cfRule>
    <cfRule type="containsText" dxfId="46" priority="591" operator="containsText" text="ACHTUNG: Sie haben nicht genügend Supervisionsstunden dokumentiert">
      <formula>NOT(ISERROR(SEARCH("ACHTUNG: Sie haben nicht genügend Supervisionsstunden dokumentiert",K210)))</formula>
    </cfRule>
  </conditionalFormatting>
  <conditionalFormatting sqref="K259:P259">
    <cfRule type="containsText" dxfId="45" priority="8" operator="containsText" text="ACHTUNG: Sie haben nicht genügend Supervisionsstunden dokumentiert">
      <formula>NOT(ISERROR(SEARCH("ACHTUNG: Sie haben nicht genügend Supervisionsstunden dokumentiert",K259)))</formula>
    </cfRule>
    <cfRule type="containsText" dxfId="44" priority="7" operator="containsText" text="Sie haben genügend Supervisionsstunden dokumentiert">
      <formula>NOT(ISERROR(SEARCH("Sie haben genügend Supervisionsstunden dokumentiert",K259)))</formula>
    </cfRule>
  </conditionalFormatting>
  <conditionalFormatting sqref="L129:L131 N94">
    <cfRule type="containsText" dxfId="43" priority="602" operator="containsText" text="Sie haben genügend Lerneinheiten protokolliert">
      <formula>NOT(ISERROR(SEARCH("Sie haben genügend Lerneinheiten protokolliert",L94)))</formula>
    </cfRule>
  </conditionalFormatting>
  <conditionalFormatting sqref="L24:M24">
    <cfRule type="cellIs" dxfId="42" priority="147" operator="greaterThan">
      <formula>23.99</formula>
    </cfRule>
    <cfRule type="cellIs" dxfId="41" priority="149" operator="greaterThan">
      <formula>23.9</formula>
    </cfRule>
    <cfRule type="cellIs" dxfId="40" priority="141" operator="greaterThan">
      <formula>23.99</formula>
    </cfRule>
    <cfRule type="cellIs" dxfId="39" priority="139" operator="lessThan">
      <formula>24</formula>
    </cfRule>
  </conditionalFormatting>
  <conditionalFormatting sqref="L25:M25">
    <cfRule type="cellIs" dxfId="38" priority="140" operator="greaterThan">
      <formula>11.9</formula>
    </cfRule>
    <cfRule type="cellIs" dxfId="37" priority="138" operator="lessThan">
      <formula>12</formula>
    </cfRule>
    <cfRule type="cellIs" dxfId="36" priority="148" operator="greaterThan">
      <formula>11.99</formula>
    </cfRule>
  </conditionalFormatting>
  <conditionalFormatting sqref="L116:M116 J119:K119 J126:K128 L155:M155 J165:K165 J167:K167 L190:M190">
    <cfRule type="containsText" dxfId="35" priority="455" operator="containsText" text="Psychologue">
      <formula>NOT(ISERROR(SEARCH("Psychologue",J116)))</formula>
    </cfRule>
    <cfRule type="endsWith" dxfId="34" priority="454" operator="endsWith" text="légale">
      <formula>RIGHT(J116,LEN("légale"))="légale"</formula>
    </cfRule>
  </conditionalFormatting>
  <conditionalFormatting sqref="L205:M205">
    <cfRule type="cellIs" dxfId="33" priority="39" operator="lessThan">
      <formula>30</formula>
    </cfRule>
    <cfRule type="cellIs" dxfId="32" priority="40" operator="greaterThan">
      <formula>29</formula>
    </cfRule>
  </conditionalFormatting>
  <conditionalFormatting sqref="L206:M206">
    <cfRule type="cellIs" dxfId="31" priority="37" operator="lessThan">
      <formula>15</formula>
    </cfRule>
    <cfRule type="cellIs" dxfId="30" priority="38" operator="greaterThan">
      <formula>14.99</formula>
    </cfRule>
  </conditionalFormatting>
  <conditionalFormatting sqref="L253:M253">
    <cfRule type="cellIs" dxfId="29" priority="4" operator="greaterThan">
      <formula>29</formula>
    </cfRule>
    <cfRule type="cellIs" dxfId="28" priority="3" operator="lessThan">
      <formula>30</formula>
    </cfRule>
  </conditionalFormatting>
  <conditionalFormatting sqref="L254:M254">
    <cfRule type="cellIs" dxfId="27" priority="2" operator="greaterThan">
      <formula>14.99</formula>
    </cfRule>
    <cfRule type="cellIs" dxfId="26" priority="1" operator="lessThan">
      <formula>15</formula>
    </cfRule>
  </conditionalFormatting>
  <conditionalFormatting sqref="L94:N94">
    <cfRule type="containsText" dxfId="25" priority="97" operator="containsText" text="ACHTUNG: Sie haben nicht ausreichend Credits für Seminare in diesem Bereich dokumentiert.">
      <formula>NOT(ISERROR(SEARCH("ACHTUNG: Sie haben nicht ausreichend Credits für Seminare in diesem Bereich dokumentiert.",L94)))</formula>
    </cfRule>
    <cfRule type="containsText" dxfId="24" priority="96" operator="containsText" text="Sie haben ausreichend Credits in diesem Bereich dokumentiert.">
      <formula>NOT(ISERROR(SEARCH("Sie haben ausreichend Credits in diesem Bereich dokumentiert.",L94)))</formula>
    </cfRule>
    <cfRule type="containsText" dxfId="23" priority="95" operator="containsText" text="ACHTUNG: Sie haben nicht ausreichend Credits in diesem Bereich dokumentiert.">
      <formula>NOT(ISERROR(SEARCH("ACHTUNG: Sie haben nicht ausreichend Credits in diesem Bereich dokumentiert.",L94)))</formula>
    </cfRule>
  </conditionalFormatting>
  <conditionalFormatting sqref="L168:N168">
    <cfRule type="containsText" dxfId="22" priority="67" operator="containsText" text="ACHTUNG: Sie haben nicht ausreichend Credits für Seminare in diesem Bereich dokumentiert.">
      <formula>NOT(ISERROR(SEARCH("ACHTUNG: Sie haben nicht ausreichend Credits für Seminare in diesem Bereich dokumentiert.",L168)))</formula>
    </cfRule>
    <cfRule type="containsText" dxfId="21" priority="66" operator="containsText" text="Sie haben ausreichend Credits in diesem Bereich dokumentiert.">
      <formula>NOT(ISERROR(SEARCH("Sie haben ausreichend Credits in diesem Bereich dokumentiert.",L168)))</formula>
    </cfRule>
    <cfRule type="containsText" dxfId="20" priority="65" operator="containsText" text="ACHTUNG: Sie haben nicht ausreichend Credits in diesem Bereich dokumentiert.">
      <formula>NOT(ISERROR(SEARCH("ACHTUNG: Sie haben nicht ausreichend Credits in diesem Bereich dokumentiert.",L168)))</formula>
    </cfRule>
  </conditionalFormatting>
  <conditionalFormatting sqref="L129:Q129">
    <cfRule type="containsText" dxfId="19" priority="124" operator="containsText" text="Sie haben ausreichend Credits in diesem Bereich dokumentiert.">
      <formula>NOT(ISERROR(SEARCH("Sie haben ausreichend Credits in diesem Bereich dokumentiert.",L129)))</formula>
    </cfRule>
    <cfRule type="containsText" dxfId="18" priority="125" operator="containsText" text="ACHTUNG: Sie haben nicht ausreichend Credits in diesem Bereich dokumentiert.">
      <formula>NOT(ISERROR(SEARCH("ACHTUNG: Sie haben nicht ausreichend Credits in diesem Bereich dokumentiert.",L129)))</formula>
    </cfRule>
  </conditionalFormatting>
  <conditionalFormatting sqref="L130:Q130">
    <cfRule type="containsText" dxfId="17" priority="122" operator="containsText" text="ACHTUNG: Sie haben nicht ausreichend Credits für Seminare in diesem Bereich dokumentiert.">
      <formula>NOT(ISERROR(SEARCH("ACHTUNG: Sie haben nicht ausreichend Credits für Seminare in diesem Bereich dokumentiert.",L130)))</formula>
    </cfRule>
    <cfRule type="containsText" dxfId="16" priority="123" operator="containsText" text="Sie haben ausreichend Credits für Seminare in diesem Bereich dokumentiert.">
      <formula>NOT(ISERROR(SEARCH("Sie haben ausreichend Credits für Seminare in diesem Bereich dokumentiert.",L130)))</formula>
    </cfRule>
  </conditionalFormatting>
  <conditionalFormatting sqref="L131:Q131">
    <cfRule type="containsText" dxfId="15" priority="120" operator="containsText" text="ACHTUNG: Sie haben nicht ausreichend Credits für Workshops in diesem Bereich dokumentiert.">
      <formula>NOT(ISERROR(SEARCH("ACHTUNG: Sie haben nicht ausreichend Credits für Workshops in diesem Bereich dokumentiert.",L131)))</formula>
    </cfRule>
    <cfRule type="containsText" dxfId="14" priority="121" operator="containsText" text="Sie haben ausreichend Credits für Workshops in diesem Bereich dokumentiert.">
      <formula>NOT(ISERROR(SEARCH("Sie haben ausreichend Credits für Workshops in diesem Bereich dokumentiert.",L131)))</formula>
    </cfRule>
  </conditionalFormatting>
  <conditionalFormatting sqref="M95 O96:O116 M117:M119 M126:M128 M132:M135 O136:O155 M156:M158 O171:O190 M191:M193">
    <cfRule type="cellIs" dxfId="13" priority="323" operator="equal">
      <formula>30</formula>
    </cfRule>
  </conditionalFormatting>
  <conditionalFormatting sqref="M169:M170">
    <cfRule type="cellIs" dxfId="12" priority="189" operator="equal">
      <formula>30</formula>
    </cfRule>
  </conditionalFormatting>
  <conditionalFormatting sqref="N94 L129:L131">
    <cfRule type="containsText" dxfId="11" priority="603" operator="containsText" text="ACHTUNG: Sie haben nicht genügend Lerneinheiten protokolliert">
      <formula>NOT(ISERROR(SEARCH("ACHTUNG: Sie haben nicht genügend Lerneinheiten protokolliert",L94)))</formula>
    </cfRule>
  </conditionalFormatting>
  <conditionalFormatting sqref="N168">
    <cfRule type="containsText" dxfId="10" priority="71" operator="containsText" text="ACHTUNG: Sie haben nicht genügend Lerneinheiten protokolliert">
      <formula>NOT(ISERROR(SEARCH("ACHTUNG: Sie haben nicht genügend Lerneinheiten protokolliert",N168)))</formula>
    </cfRule>
    <cfRule type="containsText" dxfId="9" priority="70" operator="containsText" text="Sie haben genügend Lerneinheiten protokolliert">
      <formula>NOT(ISERROR(SEARCH("Sie haben genügend Lerneinheiten protokolliert",N168)))</formula>
    </cfRule>
  </conditionalFormatting>
  <conditionalFormatting sqref="P116">
    <cfRule type="cellIs" dxfId="8" priority="806" operator="equal">
      <formula>10</formula>
    </cfRule>
    <cfRule type="cellIs" dxfId="7" priority="807" operator="greaterThan">
      <formula>10</formula>
    </cfRule>
    <cfRule type="cellIs" dxfId="6" priority="808" operator="lessThan">
      <formula>10</formula>
    </cfRule>
  </conditionalFormatting>
  <conditionalFormatting sqref="P155">
    <cfRule type="cellIs" dxfId="5" priority="170" operator="equal">
      <formula>10</formula>
    </cfRule>
    <cfRule type="cellIs" dxfId="4" priority="171" operator="greaterThan">
      <formula>10</formula>
    </cfRule>
    <cfRule type="cellIs" dxfId="3" priority="172" operator="lessThan">
      <formula>10</formula>
    </cfRule>
  </conditionalFormatting>
  <conditionalFormatting sqref="P190">
    <cfRule type="cellIs" dxfId="2" priority="167" operator="equal">
      <formula>10</formula>
    </cfRule>
    <cfRule type="cellIs" dxfId="1" priority="168" operator="greaterThan">
      <formula>10</formula>
    </cfRule>
    <cfRule type="cellIs" dxfId="0" priority="169" operator="lessThan">
      <formula>10</formula>
    </cfRule>
  </conditionalFormatting>
  <dataValidations count="8">
    <dataValidation type="date" operator="greaterThan" allowBlank="1" showInputMessage="1" showErrorMessage="1" errorTitle="Date invalide ou format erroné" error="Merci de saisir une date ultérieures à celle de la fin des études." sqref="I31:J45 N137:O154 N97:O115 N172:O189 L212:L241 K242 L261:L290 K291" xr:uid="{B8CF7537-ADD2-4355-8D5E-8CC96AAAE1FF}">
      <formula1>$G$10</formula1>
    </dataValidation>
    <dataValidation type="whole" operator="greaterThan" allowBlank="1" showInputMessage="1" showErrorMessage="1" sqref="P137:P154 P97:P115 P172:P189" xr:uid="{3061C16F-32D2-4FCF-A15C-72C688EFFE90}">
      <formula1>0</formula1>
    </dataValidation>
    <dataValidation type="date" operator="lessThan" allowBlank="1" showInputMessage="1" showErrorMessage="1" errorTitle="Date invalide ou format erroné" error="Merci de saisir une date valide" sqref="E10" xr:uid="{56315C0B-258F-4AC1-8DFD-35642F4973A5}">
      <formula1>O1</formula1>
    </dataValidation>
    <dataValidation type="list" allowBlank="1" showInputMessage="1" showErrorMessage="1" sqref="E11" xr:uid="{0DB5964F-ADD7-4636-BC74-C2FC67CDA33C}">
      <formula1>"Master, Lizenziat, Diplom"</formula1>
    </dataValidation>
    <dataValidation type="list" allowBlank="1" showInputMessage="1" showErrorMessage="1" sqref="B60:D62" xr:uid="{014A3B87-AAA3-4523-9893-C5842B678FC9}">
      <formula1>"Dissertation, Publikation als Erst- oder Letztautor:in, Vortrag an einem wissenschaftl. Kongress als Erstautor:in"</formula1>
    </dataValidation>
    <dataValidation type="list" allowBlank="1" showInputMessage="1" showErrorMessage="1" error="Choisir entre &quot;Psychologie légale&quot; et &quot;Autre domaine de la psychologie&quot;" sqref="E31:G45" xr:uid="{2DEACFC4-FA7A-4DE8-B56A-1EE497DEC4C8}">
      <formula1>"A-Klinik SIWF, WB-Stätte mit Zentrumsfunktion, andere WB-Stätte SIWF"</formula1>
    </dataValidation>
    <dataValidation type="list" allowBlank="1" showInputMessage="1" showErrorMessage="1" sqref="I137:I154 I97:I115 I172:I189" xr:uid="{386C029A-6CEF-471B-8E76-0C32DF478CE0}">
      <formula1>"Wissenschaftl. Kongress/Tagung, Seminar, Workshop, Theoretischer Unterricht"</formula1>
    </dataValidation>
    <dataValidation type="list" allowBlank="1" showInputMessage="1" showErrorMessage="1" sqref="B137:B154 B97:B115 B172:B189" xr:uid="{D88709DA-F702-4BC8-AC5B-1B85AB6E3B00}">
      <formula1>"Allgemeine Kenntnisse, Juristische Basiskenntnisse, Spezifische Kenntnisse"</formula1>
    </dataValidation>
  </dataValidations>
  <pageMargins left="0.25" right="0.25" top="0.75" bottom="0.75" header="0.3" footer="0.3"/>
  <pageSetup paperSize="9" scale="34" fitToHeight="0" orientation="portrait" horizontalDpi="4294967293" r:id="rId1"/>
  <extLst>
    <ext xmlns:x14="http://schemas.microsoft.com/office/spreadsheetml/2009/9/main" uri="{78C0D931-6437-407d-A8EE-F0AAD7539E65}">
      <x14:conditionalFormattings>
        <x14:conditionalFormatting xmlns:xm="http://schemas.microsoft.com/office/excel/2006/main">
          <x14:cfRule type="containsText" priority="824" operator="containsText" id="{E27510F3-F8F1-42F5-B601-E7A41561DC4A}">
            <xm:f>NOT(ISERROR(SEARCH(#REF!,H32)))</xm:f>
            <xm:f>#REF!</xm:f>
            <x14:dxf>
              <font>
                <color rgb="FF006100"/>
              </font>
              <fill>
                <patternFill>
                  <bgColor rgb="FFC6EFCE"/>
                </patternFill>
              </fill>
            </x14:dxf>
          </x14:cfRule>
          <xm:sqref>H32</xm:sqref>
        </x14:conditionalFormatting>
        <x14:conditionalFormatting xmlns:xm="http://schemas.microsoft.com/office/excel/2006/main">
          <x14:cfRule type="containsText" priority="825" operator="containsText" id="{8F4CF9CF-4D99-4279-B9EC-98E5E0AA3EE3}">
            <xm:f>NOT(ISERROR(SEARCH(#REF!,J32)))</xm:f>
            <xm:f>#REF!</xm:f>
            <x14:dxf>
              <font>
                <color rgb="FF9C0006"/>
              </font>
              <fill>
                <patternFill>
                  <bgColor rgb="FFFFC7CE"/>
                </patternFill>
              </fill>
            </x14:dxf>
          </x14:cfRule>
          <xm:sqref>J32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7F751FA-81EF-4387-9A71-5B25845A5374}">
          <x14:formula1>
            <xm:f>JaNein!$A$1:$A$2</xm:f>
          </x14:formula1>
          <xm:sqref>H13 L172:L189 E15 E17:E18 E13 L137:L154 L97:L115 C212:C241 C261:C290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2BBE-DBF6-4F01-AE72-AB3154BB8E25}">
  <sheetPr codeName="Feuil3"/>
  <dimension ref="A1:A2"/>
  <sheetViews>
    <sheetView workbookViewId="0">
      <selection activeCell="E261" sqref="E261:F261"/>
    </sheetView>
  </sheetViews>
  <sheetFormatPr baseColWidth="10" defaultRowHeight="15" x14ac:dyDescent="0.25"/>
  <sheetData>
    <row r="1" spans="1:1" x14ac:dyDescent="0.25">
      <c r="A1" t="s">
        <v>20</v>
      </c>
    </row>
    <row r="2" spans="1:1" x14ac:dyDescent="0.25">
      <c r="A2" t="s">
        <v>19</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D174-7C16-4F6A-A88C-745637EECC53}">
  <sheetPr codeName="Feuil4"/>
  <dimension ref="A1:A3"/>
  <sheetViews>
    <sheetView workbookViewId="0">
      <selection activeCell="I97" sqref="I97:K97"/>
    </sheetView>
  </sheetViews>
  <sheetFormatPr baseColWidth="10" defaultRowHeight="15" x14ac:dyDescent="0.25"/>
  <sheetData>
    <row r="1" spans="1:1" x14ac:dyDescent="0.25">
      <c r="A1" t="s">
        <v>21</v>
      </c>
    </row>
    <row r="2" spans="1:1" x14ac:dyDescent="0.25">
      <c r="A2" t="s">
        <v>22</v>
      </c>
    </row>
    <row r="3" spans="1:1" x14ac:dyDescent="0.25">
      <c r="A3" t="s">
        <v>23</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BC8C-50B3-4FD3-8C31-3882620BB3D0}">
  <sheetPr codeName="Feuil5"/>
  <dimension ref="A1:A8"/>
  <sheetViews>
    <sheetView workbookViewId="0">
      <selection activeCell="I97" sqref="I97:K97"/>
    </sheetView>
  </sheetViews>
  <sheetFormatPr baseColWidth="10" defaultRowHeight="15" x14ac:dyDescent="0.25"/>
  <sheetData>
    <row r="1" spans="1:1" x14ac:dyDescent="0.25">
      <c r="A1" t="s">
        <v>24</v>
      </c>
    </row>
    <row r="2" spans="1:1" x14ac:dyDescent="0.25">
      <c r="A2" t="s">
        <v>25</v>
      </c>
    </row>
    <row r="3" spans="1:1" x14ac:dyDescent="0.25">
      <c r="A3" t="s">
        <v>26</v>
      </c>
    </row>
    <row r="4" spans="1:1" x14ac:dyDescent="0.25">
      <c r="A4" t="s">
        <v>27</v>
      </c>
    </row>
    <row r="5" spans="1:1" x14ac:dyDescent="0.25">
      <c r="A5" t="s">
        <v>31</v>
      </c>
    </row>
    <row r="6" spans="1:1" x14ac:dyDescent="0.25">
      <c r="A6" t="s">
        <v>28</v>
      </c>
    </row>
    <row r="7" spans="1:1" x14ac:dyDescent="0.25">
      <c r="A7" t="s">
        <v>29</v>
      </c>
    </row>
    <row r="8" spans="1:1" x14ac:dyDescent="0.25">
      <c r="A8" t="s">
        <v>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45E76-A806-4056-B9CC-AF565C3725F8}">
  <sheetPr codeName="Feuil6"/>
  <dimension ref="A1:A2"/>
  <sheetViews>
    <sheetView workbookViewId="0">
      <selection activeCell="I97" sqref="I97:K97"/>
    </sheetView>
  </sheetViews>
  <sheetFormatPr baseColWidth="10" defaultRowHeight="15" x14ac:dyDescent="0.25"/>
  <sheetData>
    <row r="1" spans="1:1" x14ac:dyDescent="0.25">
      <c r="A1" t="s">
        <v>15</v>
      </c>
    </row>
    <row r="2" spans="1:1" x14ac:dyDescent="0.25">
      <c r="A2" t="s">
        <v>16</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C28E-7130-4FF0-B655-93B41573C713}">
  <sheetPr codeName="Feuil7">
    <tabColor rgb="FFFFFF00"/>
  </sheetPr>
  <dimension ref="A1:A3"/>
  <sheetViews>
    <sheetView workbookViewId="0">
      <selection activeCell="I97" sqref="I97:K97"/>
    </sheetView>
  </sheetViews>
  <sheetFormatPr baseColWidth="10" defaultRowHeight="15" x14ac:dyDescent="0.25"/>
  <sheetData>
    <row r="1" spans="1:1" x14ac:dyDescent="0.25">
      <c r="A1" t="s">
        <v>17</v>
      </c>
    </row>
    <row r="2" spans="1:1" x14ac:dyDescent="0.25">
      <c r="A2" t="s">
        <v>0</v>
      </c>
    </row>
    <row r="3" spans="1:1" x14ac:dyDescent="0.25">
      <c r="A3" t="s">
        <v>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9AC28-4FD6-4E16-A82E-CA530ABAE403}">
  <dimension ref="A1:A2"/>
  <sheetViews>
    <sheetView workbookViewId="0">
      <selection activeCell="I97" sqref="I97:K97"/>
    </sheetView>
  </sheetViews>
  <sheetFormatPr baseColWidth="10" defaultRowHeight="15" x14ac:dyDescent="0.25"/>
  <sheetData>
    <row r="1" spans="1:1" x14ac:dyDescent="0.25">
      <c r="A1" t="s">
        <v>21</v>
      </c>
    </row>
    <row r="2" spans="1:1" x14ac:dyDescent="0.25">
      <c r="A2" t="s">
        <v>32</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B3EB2-7A02-48AB-A72C-C2BD3ADB0377}">
  <dimension ref="A1:A2"/>
  <sheetViews>
    <sheetView workbookViewId="0">
      <selection activeCell="I97" sqref="I97:K97"/>
    </sheetView>
  </sheetViews>
  <sheetFormatPr baseColWidth="10" defaultRowHeight="15" x14ac:dyDescent="0.25"/>
  <sheetData>
    <row r="1" spans="1:1" x14ac:dyDescent="0.25">
      <c r="A1" t="s">
        <v>33</v>
      </c>
    </row>
    <row r="2" spans="1:1" x14ac:dyDescent="0.25">
      <c r="A2" t="s">
        <v>34</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3dc505-d5de-47d3-8987-49cd7527e388">
      <Terms xmlns="http://schemas.microsoft.com/office/infopath/2007/PartnerControls"/>
    </lcf76f155ced4ddcb4097134ff3c332f>
    <TaxCatchAll xmlns="38246c38-66c0-49a6-b12f-be2e19e4e8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551886A11217A4993316897C91B0F8C" ma:contentTypeVersion="12" ma:contentTypeDescription="Ein neues Dokument erstellen." ma:contentTypeScope="" ma:versionID="052cc6e52456f81ff92d334c72613416">
  <xsd:schema xmlns:xsd="http://www.w3.org/2001/XMLSchema" xmlns:xs="http://www.w3.org/2001/XMLSchema" xmlns:p="http://schemas.microsoft.com/office/2006/metadata/properties" xmlns:ns2="033dc505-d5de-47d3-8987-49cd7527e388" xmlns:ns3="38246c38-66c0-49a6-b12f-be2e19e4e881" targetNamespace="http://schemas.microsoft.com/office/2006/metadata/properties" ma:root="true" ma:fieldsID="f3a33a565cdd617d5a321ab371edc7a0" ns2:_="" ns3:_="">
    <xsd:import namespace="033dc505-d5de-47d3-8987-49cd7527e388"/>
    <xsd:import namespace="38246c38-66c0-49a6-b12f-be2e19e4e8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c505-d5de-47d3-8987-49cd7527e3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ca37c87b-88de-468a-80c7-7bbbb99a066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246c38-66c0-49a6-b12f-be2e19e4e8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4d94b33-542e-4b0d-ba8a-808b38a87248}" ma:internalName="TaxCatchAll" ma:showField="CatchAllData" ma:web="38246c38-66c0-49a6-b12f-be2e19e4e8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2BC31-DC33-49BA-9AC2-66126F331447}">
  <ds:schemaRefs>
    <ds:schemaRef ds:uri="http://schemas.microsoft.com/office/2006/metadata/properties"/>
    <ds:schemaRef ds:uri="http://schemas.microsoft.com/office/infopath/2007/PartnerControls"/>
    <ds:schemaRef ds:uri="4eb1d940-5c7a-4119-a140-0c0638c64353"/>
    <ds:schemaRef ds:uri="e43f299f-95b5-40bf-8d40-789c8e920e60"/>
  </ds:schemaRefs>
</ds:datastoreItem>
</file>

<file path=customXml/itemProps2.xml><?xml version="1.0" encoding="utf-8"?>
<ds:datastoreItem xmlns:ds="http://schemas.openxmlformats.org/officeDocument/2006/customXml" ds:itemID="{D043F77A-D9E7-4F89-B939-86D1BE39D4CE}"/>
</file>

<file path=customXml/itemProps3.xml><?xml version="1.0" encoding="utf-8"?>
<ds:datastoreItem xmlns:ds="http://schemas.openxmlformats.org/officeDocument/2006/customXml" ds:itemID="{BC3FA6A8-7E5C-4EC2-869F-32024C702BB0}">
  <ds:schemaRefs>
    <ds:schemaRef ds:uri="http://schemas.microsoft.com/sharepoint/v3/contenttype/forms"/>
  </ds:schemaRefs>
</ds:datastoreItem>
</file>

<file path=docMetadata/LabelInfo.xml><?xml version="1.0" encoding="utf-8"?>
<clbl:labelList xmlns:clbl="http://schemas.microsoft.com/office/2020/mipLabelMetadata">
  <clbl:label id="{ab6d1c10-a186-47ab-af91-cdbff51004f3}" enabled="1" method="Standard" siteId="{a020d0ae-094a-4d44-b66c-ac3fe8e90c5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vt:i4>
      </vt:variant>
    </vt:vector>
  </HeadingPairs>
  <TitlesOfParts>
    <vt:vector size="9" baseType="lpstr">
      <vt:lpstr>Blatt 1</vt:lpstr>
      <vt:lpstr>Supervison</vt:lpstr>
      <vt:lpstr>TitelSupervision</vt:lpstr>
      <vt:lpstr>Thema</vt:lpstr>
      <vt:lpstr>JaNein</vt:lpstr>
      <vt:lpstr>Abschluss</vt:lpstr>
      <vt:lpstr>Ausbildungsperson</vt:lpstr>
      <vt:lpstr>Psycholog. Bereich</vt:lpstr>
      <vt:lpstr>'Blatt 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Demont</dc:creator>
  <cp:lastModifiedBy>Detribolet Fanny</cp:lastModifiedBy>
  <cp:lastPrinted>2026-02-08T10:46:29Z</cp:lastPrinted>
  <dcterms:created xsi:type="dcterms:W3CDTF">2021-02-16T07:51:35Z</dcterms:created>
  <dcterms:modified xsi:type="dcterms:W3CDTF">2026-03-23T08:02:49Z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0x010100E551886A11217A4993316897C91B0F8C</vt:lpwstr>
  </property>
</Properties>
</file>