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core-properties" Target="docProps/core.xml"/><Relationship Id="rId2" Type="http://schemas.openxmlformats.org/officeDocument/2006/relationships/extended-properties" Target="docProps/app.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workbookPr/>
  <bookViews>
    <workbookView activeTab="0" firstSheet="0"/>
  </bookViews>
  <sheets>
    <sheet name="Blatt 1" sheetId="1" r:id="rId1" state="visible"/>
  </sheets>
  <definedNames>
    <definedName name="_xlnm.Print_Area">'Blatt 1'!$A$1:$R$248</definedName>
  </definedNames>
</workbook>
</file>

<file path=xl/sharedStrings.xml><?xml version="1.0" encoding="utf-8"?>
<sst xmlns="http://schemas.openxmlformats.org/spreadsheetml/2006/main" count="175" uniqueCount="117">
  <si>
    <t>Antrag zur Erlangung des Zertifikats Forensische Psychologie</t>
  </si>
  <si>
    <t>Datum :</t>
  </si>
  <si>
    <t>Vertiefung Begutachtung im Strafrecht SGFP</t>
  </si>
  <si>
    <t>Formular, Version1 - 22.03.2026</t>
  </si>
  <si>
    <t>Antragsstellende Person</t>
  </si>
  <si>
    <t>Name</t>
  </si>
  <si>
    <t>Vorname</t>
  </si>
  <si>
    <t>Titel</t>
  </si>
  <si>
    <t>1. Ausbildung / SGRP- und SGFP-Mitglied</t>
  </si>
  <si>
    <t>Abschlussdatum des Universitätsstudiums Psychologie*</t>
  </si>
  <si>
    <t>12/1/2025</t>
  </si>
  <si>
    <t>Beleg Nr.</t>
  </si>
  <si>
    <t>Titel des Abschlusses</t>
  </si>
  <si>
    <t>Genaue Bezeichnung des erlangten Titels, falls äquivalent</t>
  </si>
  <si>
    <t>Abschluss im Ausland</t>
  </si>
  <si>
    <t>wenn ja, vom BAG anerkannt</t>
  </si>
  <si>
    <t>Eidgenössisch anerkannter Abschluss Psychotherapie</t>
  </si>
  <si>
    <t>wenn ja, seit</t>
  </si>
  <si>
    <t>Ich bin Mitglied der SGRP</t>
  </si>
  <si>
    <t>Ich bin Mitglied der SGFP</t>
  </si>
  <si>
    <t>*Beachten sie bitte, dass jegliche praktische Erfahrung, Weiterbildung und im Formular erwähnte Supervision nach diesem Datum erfolgt sein müssen</t>
  </si>
  <si>
    <t>2. Klinische Praxis</t>
  </si>
  <si>
    <t>Gesamtumfang erforderter klinischer Praxis</t>
  </si>
  <si>
    <t>24 Monate 
(100% BG)</t>
  </si>
  <si>
    <t>Dokumentierte klinische Praxis gesamt in Monaten</t>
  </si>
  <si>
    <t>Erforderte Praxis A-Klinik SIWF oder WB-Stätte mit Zentrumsfunktion für forensische Psychiatrie oder forensische Psychologie</t>
  </si>
  <si>
    <t>mind. 12 Monate 
(100% BG)</t>
  </si>
  <si>
    <t>Dokumentierte klinische Praxis A-Klinik oder äquivalent in Monaten</t>
  </si>
  <si>
    <t>Erforderte Praxis weitere vom SIWF anerkannte Weiterbildungsstätte(n)</t>
  </si>
  <si>
    <t>max. 12 Monate 
(100% BG)</t>
  </si>
  <si>
    <t>Dokumentierte klinische Praxis weitere WB-Stätten in Monaten</t>
  </si>
  <si>
    <t>Titel der Klinik / WB-Stätte</t>
  </si>
  <si>
    <t>Anerkennung</t>
  </si>
  <si>
    <t>Beschäftigungsgrad
(in %)*</t>
  </si>
  <si>
    <t>Anfangs-datum</t>
  </si>
  <si>
    <t>End-
datum</t>
  </si>
  <si>
    <t>geleistete Monate</t>
  </si>
  <si>
    <t>anrechen-bare Monate</t>
  </si>
  <si>
    <t>Total</t>
  </si>
  <si>
    <t>*Wenn die gleiche Aktivität mit unterschiedlichen Beschäftigungsgraden durchgeführt wurde, füllen Sie bitte mehrere Zeilen aus.</t>
  </si>
  <si>
    <t>Bemerkungen</t>
  </si>
  <si>
    <t>3. Wissenschaftliche Arbeit mit Bezug zur forensischen Psychologie</t>
  </si>
  <si>
    <t>Produkt der wissenschaftlichen Arbeit</t>
  </si>
  <si>
    <t>Titel der wissenschaftlichen Arbeit</t>
  </si>
  <si>
    <t>Abschlussdatum</t>
  </si>
  <si>
    <t>Publikation als Erst- oder Letztautor:in</t>
  </si>
  <si>
    <t>4. Theoretische Weiterbildung</t>
  </si>
  <si>
    <t>Sie können die erforderte theoretische Weiterbildung einerseits über den Abschluss eines vollständigen Curriculums (siehe 4.1) oder über modulare Anerkennung verschiedener Weiterbildungsveranstaltungen (siehe 4.2.) erreichen.</t>
  </si>
  <si>
    <t>Zusammenfassend aus 4.1. und 4.2. zeigt sich:</t>
  </si>
  <si>
    <t>4.1. Curricula</t>
  </si>
  <si>
    <t>Der Abschluss eines vollständigen Curriculums aus dem Bereich der Begutachtung im Strafrecht (z.B. MSc. Psychologie mit Schwerpunkt Forensische Psychologie; CAS Psychiatrisch-Psychologischer Begutachtung im Strafrecht, Fachtitel Rechtspsychologie SGRP) wird vollständig anerkannt. Mit einem entsprechenden Abschluss sind alle notwendigen Weiterbildungs-Credits erfüllt.</t>
  </si>
  <si>
    <t>Titel des postgradualen Curriculums</t>
  </si>
  <si>
    <t>Institution</t>
  </si>
  <si>
    <t>ECTS</t>
  </si>
  <si>
    <t>4.2. Modulare Weiterbildungsveranstaltungen</t>
  </si>
  <si>
    <t>Erforderte Credits gesamt</t>
  </si>
  <si>
    <t>180*</t>
  </si>
  <si>
    <t>Anzahl dokumentierter Credits gesamt</t>
  </si>
  <si>
    <t>Anzahl erforderter Kenntnisbereiche pro Weiterbildungskategorie</t>
  </si>
  <si>
    <t>WBs in allen 3 Kenntnisbereichen pro Weiterbildungskategorie</t>
  </si>
  <si>
    <t>Anzahl erforderter Credits in proädeutischen Grundlagen</t>
  </si>
  <si>
    <t>Anzahl dokumentierter Credits in propädeutischen Grundlagen</t>
  </si>
  <si>
    <t>Anzahl erforderter Credits in fachspezifischem Unterricht vertiefter Kenntnisse (mind. 20 Credits Seminare und mind. 20 Credits Workshops)</t>
  </si>
  <si>
    <t>gesamt</t>
  </si>
  <si>
    <t>Gesamtanzahl dokumentierter Credits in fachspezifischem Unterricht vertiefter Kenntnisse</t>
  </si>
  <si>
    <t>Seminare</t>
  </si>
  <si>
    <t>Anzahl dokumentierter Credits für Seminare</t>
  </si>
  <si>
    <t>Workshops</t>
  </si>
  <si>
    <t>Anzahl dokumentierter Credits für Workshops</t>
  </si>
  <si>
    <t>Anzahl erforderter Credits in von der SGFP anerkannten Fortbildungen (Kongresse etc.)</t>
  </si>
  <si>
    <t>Anzahl dokumentierter Credits in von der SGFP anerkannten Fortbildungen (Kongresse etc.)</t>
  </si>
  <si>
    <t>4.2.1. Weiterbildungskategorie: Propädeutische Grundlagen</t>
  </si>
  <si>
    <t>Erforderte Credits</t>
  </si>
  <si>
    <t>Dokumentierte Credits</t>
  </si>
  <si>
    <t>Weiterbildungen in allen 3 Kenntnisbereichen belegt</t>
  </si>
  <si>
    <t>Kenntnisbereich**</t>
  </si>
  <si>
    <t>Lernziel***</t>
  </si>
  <si>
    <t>Veranstalter</t>
  </si>
  <si>
    <t>Titel der Weiterbildung</t>
  </si>
  <si>
    <t>Art der WB (Kongressteilnahme, Workshop, Seminare etc.)</t>
  </si>
  <si>
    <t>Auf der Liste der SGFP-anerkannten WB</t>
  </si>
  <si>
    <t>Enddatum</t>
  </si>
  <si>
    <t>Anzahl Credits</t>
  </si>
  <si>
    <t>Allgemeine Kenntnisse</t>
  </si>
  <si>
    <t>Juristische Basiskenntnisse</t>
  </si>
  <si>
    <t>** Die WBs sind einem der 3 Kenntnisbereiche des Lernzielkatalogs (siehe Curriculum) zuzuordnen.</t>
  </si>
  <si>
    <t>*** Die WBs sind einem Inhalt des Lernzielkatalogs (siehe Curriculum) zuzuordnen.</t>
  </si>
  <si>
    <t xml:space="preserve">3.2. Weiterbildungskategorie: Fachspezifischer Unterricht zum Erwerb vertiefter Kenntnisse </t>
  </si>
  <si>
    <t>Dokumentierte Credits gesamt</t>
  </si>
  <si>
    <t>Erforderte Credits Seminare</t>
  </si>
  <si>
    <t>mind. 20</t>
  </si>
  <si>
    <t>Dokumentierte Credits Seminare</t>
  </si>
  <si>
    <t>Erforderte Credits Workshops</t>
  </si>
  <si>
    <t>Dokumentierte Credits Workshops</t>
  </si>
  <si>
    <t>Workshop</t>
  </si>
  <si>
    <t>Seminar</t>
  </si>
  <si>
    <t>Theoretischer Unterricht</t>
  </si>
  <si>
    <t>Kenntnisse Strafrecht</t>
  </si>
  <si>
    <t>3.3. Weiterbildungskategorie: Von der SGFP anerkannte Fortbildungsveranstaltungen wie Kongresse, Seminare und Workshops</t>
  </si>
  <si>
    <t>4. Supervidierte Gutachtentätigkeit</t>
  </si>
  <si>
    <t>1. Die Antragsstellenden müssen mindestens 30 supervidierte Gutachten nachweisen können. Die Antragsstellenden müssen sich dabei an allen Teilschritten der Begutachtung (Aktenauswertung, Untersuchung, Beurteilung, Verfassung des Gutachtens) beteiligt und das Gutachten mitunterzeichnet haben. 
2. Mindestens 15 Gutachten beinhalten die vollständige Beantwortung des gesamten Fragenkatalogs Bei mindestens 15 Gutachten muss es sich um Gutachten	handeln,	die	den	üblichen	Fragenkatalog vollständig beantworten (psychische Störung, Rückfallrisiko, Schuldfähigkeit, Massnahmenindikation). 
3. Die Supervision der Gutachten muss von einer/einem durch die SGFP anerkannten Supervisorin/Supervisor erfolgt sein.
4. Die Gutachtentätigkeit muss entweder von der/dem Supervisor:in bestätigt werden inkl. der Bestätigung der Beteiligung an allen Teilschritten der Begutachtung oder die anstragsstellende Person reicht die Gutachten ein und bestätigt darin die Beteiligung an allen Teilschritten.
5. Unabhängig davon müssen mind. 5 Gutachten anonymisiert eingereicht werden.</t>
  </si>
  <si>
    <t>4.1. Supervidierte Gutachten</t>
  </si>
  <si>
    <t>Anzahl erforderter Gutachten</t>
  </si>
  <si>
    <t>Anzahl dokumentierter Gutachten gesamt</t>
  </si>
  <si>
    <t>Anzahl erforderter umfassender Gutachten</t>
  </si>
  <si>
    <t>mind. 15</t>
  </si>
  <si>
    <t>Anzahl dokumentierter umfassender Gutachten</t>
  </si>
  <si>
    <t>Anzahl erforderter weiterer Gutachten</t>
  </si>
  <si>
    <t>max. 15</t>
  </si>
  <si>
    <t>Anzahl dokumentierter weiterer Gutachten</t>
  </si>
  <si>
    <t>Gutachten</t>
  </si>
  <si>
    <t>Umfassendes Gutachten</t>
  </si>
  <si>
    <t>Klientenkürzel</t>
  </si>
  <si>
    <t>Geburtsjahrgang</t>
  </si>
  <si>
    <t>Name des/der Supervisors/in bzw. der des/der hauptverantwortlichen Gutachter/in</t>
  </si>
  <si>
    <t>Abschluss-datum</t>
  </si>
  <si>
    <t xml:space="preserve"> </t>
  </si>
</sst>
</file>

<file path=xl/styles.xml><?xml version="1.0" encoding="utf-8"?>
<styleSheet xmlns="http://schemas.openxmlformats.org/spreadsheetml/2006/main">
  <numFmts count="6">
    <numFmt numFmtId="200" formatCode="General"/>
    <numFmt numFmtId="201" formatCode="m/d/yyyy"/>
    <numFmt numFmtId="202" formatCode="dd/mm/yyyy;@"/>
    <numFmt numFmtId="203" formatCode="0%"/>
    <numFmt numFmtId="204" formatCode="0.00%"/>
    <numFmt numFmtId="205" formatCode="0.00"/>
  </numFmts>
  <fonts count="39">
    <font>
      <sz val="11"/>
      <name val="Calibri"/>
    </font>
    <font>
      <sz val="22"/>
      <name val="Verdana"/>
      <color rgb="FF3366FF"/>
    </font>
    <font>
      <sz val="11"/>
      <name val="Calibri"/>
      <color theme="1"/>
    </font>
    <font>
      <sz val="12"/>
      <name val="Verdana"/>
      <b/>
      <color theme="1"/>
    </font>
    <font>
      <sz val="12"/>
      <name val="Verdana"/>
      <color theme="1"/>
    </font>
    <font>
      <sz val="32"/>
      <name val="Verdana"/>
      <b/>
      <color rgb="FF3366FF"/>
    </font>
    <font>
      <sz val="12"/>
      <name val="Verdana"/>
      <color rgb="FF3366FF"/>
    </font>
    <font>
      <sz val="11"/>
      <name val="Verdana"/>
      <color theme="4" tint="-0.499984740745262"/>
    </font>
    <font>
      <sz val="11"/>
      <name val="Verdana"/>
      <color theme="1"/>
    </font>
    <font>
      <sz val="20"/>
      <name val="Verdana"/>
      <b/>
      <color theme="1"/>
    </font>
    <font>
      <sz val="10"/>
      <name val="Verdana"/>
      <color theme="1"/>
    </font>
    <font>
      <sz val="9"/>
      <name val="Verdana"/>
      <color theme="1"/>
    </font>
    <font>
      <sz val="9"/>
      <name val="Calibri"/>
      <color theme="1"/>
    </font>
    <font>
      <sz val="11"/>
      <name val="Verdana"/>
      <color rgb="FF002060"/>
    </font>
    <font>
      <sz val="9"/>
      <name val="Verdana"/>
      <color theme="4" tint="-0.499984740745262"/>
    </font>
    <font>
      <sz val="12"/>
      <name val="Verdana"/>
      <i/>
      <color theme="4" tint="-0.499984740745262"/>
    </font>
    <font>
      <sz val="11"/>
      <name val="Verdana"/>
      <b/>
    </font>
    <font>
      <sz val="11"/>
      <name val="Calibri"/>
      <b/>
    </font>
    <font>
      <sz val="10"/>
      <name val="Verdana"/>
      <b/>
      <color theme="1"/>
    </font>
    <font>
      <sz val="11"/>
      <name val="Calibri"/>
      <b/>
      <color theme="1"/>
    </font>
    <font>
      <sz val="11"/>
      <name val="Verdana"/>
      <b/>
      <color theme="4" tint="-0.499984740745262"/>
    </font>
    <font>
      <sz val="9"/>
      <name val="Verdana"/>
      <b/>
      <color theme="1"/>
    </font>
    <font>
      <sz val="9"/>
      <name val="Verdana"/>
      <i/>
      <color theme="4" tint="-0.499984740745262"/>
    </font>
    <font>
      <sz val="10"/>
      <name val="Verdana"/>
      <b/>
      <color theme="4" tint="-0.499984740745262"/>
    </font>
    <font>
      <sz val="12"/>
      <name val="Verdana"/>
      <color theme="4" tint="-0.499984740745262"/>
    </font>
    <font>
      <sz val="11"/>
      <name val="Verdana"/>
      <b/>
      <color rgb="FF9F0006"/>
    </font>
    <font>
      <sz val="11"/>
      <name val="Calibri"/>
      <b/>
      <color rgb="FF9F0006"/>
    </font>
    <font>
      <sz val="16"/>
      <name val="Verdana"/>
      <b/>
      <color theme="1"/>
    </font>
    <font>
      <sz val="12"/>
      <name val="Verdana"/>
      <i/>
      <color theme="1"/>
    </font>
    <font>
      <sz val="11"/>
      <name val="Verdana"/>
      <i/>
      <color theme="4" tint="-0.499984740745262"/>
    </font>
    <font>
      <sz val="11"/>
      <name val="Calibri"/>
      <i/>
      <color theme="1"/>
    </font>
    <font>
      <sz val="11"/>
      <name val="Verdana"/>
      <b/>
      <color theme="1"/>
    </font>
    <font>
      <sz val="14"/>
      <name val="Verdana"/>
      <b/>
      <u/>
      <color theme="1"/>
    </font>
    <font>
      <sz val="14"/>
      <name val="Verdana"/>
      <i/>
      <color theme="4" tint="-0.499984740745262"/>
    </font>
    <font>
      <sz val="14"/>
      <name val="Verdana"/>
      <b/>
      <color theme="1"/>
    </font>
    <font>
      <sz val="12"/>
      <name val="Verdana"/>
      <u/>
      <color theme="1"/>
    </font>
    <font>
      <sz val="11"/>
      <name val="Verdana"/>
      <i/>
      <color theme="1"/>
    </font>
    <font>
      <sz val="16"/>
      <name val="Verdana"/>
      <b/>
      <u/>
      <color theme="1"/>
    </font>
    <font>
      <sz val="16"/>
      <name val="Calibri"/>
      <b/>
      <color theme="1"/>
    </font>
  </fonts>
  <fills count="7">
    <fill>
      <patternFill patternType="none"/>
    </fill>
    <fill>
      <patternFill patternType="gray125"/>
    </fill>
    <fill>
      <patternFill patternType="solid">
        <fgColor theme="0"/>
        <bgColor indexed="64"/>
      </patternFill>
    </fill>
    <fill>
      <patternFill patternType="solid">
        <fgColor theme="0" tint="-0.0499893185216834"/>
        <bgColor indexed="64"/>
      </patternFill>
    </fill>
    <fill>
      <patternFill patternType="solid">
        <fgColor theme="3" tint="0.7999816888943144"/>
        <bgColor indexed="64"/>
      </patternFill>
    </fill>
    <fill>
      <patternFill patternType="solid">
        <fgColor rgb="FFFFC7CE"/>
        <bgColor indexed="64"/>
      </patternFill>
    </fill>
    <fill>
      <patternFill patternType="solid">
        <fgColor theme="8" tint="0.7999816888943144"/>
        <bgColor indexed="64"/>
      </patternFill>
    </fill>
  </fills>
  <borders count="56">
    <border>
      <left/>
      <right/>
      <top/>
      <bottom/>
      <diagonal/>
    </border>
    <border>
      <left style="medium">
        <color theme="1"/>
      </left>
      <right style="thin">
        <color theme="1"/>
      </right>
      <top style="medium">
        <color theme="1"/>
      </top>
      <bottom style="medium">
        <color theme="1"/>
      </bottom>
      <diagonal/>
    </border>
    <border>
      <left style="thin">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top style="medium">
        <color theme="1"/>
      </top>
      <bottom style="thin">
        <color theme="1"/>
      </bottom>
      <diagonal/>
    </border>
    <border>
      <left/>
      <right/>
      <top style="medium">
        <color theme="1"/>
      </top>
      <bottom style="thin">
        <color theme="1"/>
      </bottom>
      <diagonal/>
    </border>
    <border>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medium">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theme="1"/>
      </left>
      <right style="thin">
        <color theme="1"/>
      </right>
      <top style="medium">
        <color theme="1"/>
      </top>
      <bottom style="medium">
        <color theme="1"/>
      </bottom>
      <diagonal/>
    </border>
    <border>
      <left/>
      <right style="thin">
        <color theme="1"/>
      </right>
      <top style="medium">
        <color theme="1"/>
      </top>
      <bottom style="medium">
        <color theme="1"/>
      </bottom>
      <diagonal/>
    </border>
    <border>
      <left style="thin">
        <color theme="1"/>
      </left>
      <right style="medium">
        <color theme="1"/>
      </right>
      <top style="medium">
        <color theme="1"/>
      </top>
      <bottom style="medium">
        <color theme="1"/>
      </bottom>
      <diagonal/>
    </border>
    <border>
      <left/>
      <right style="medium">
        <color theme="1"/>
      </right>
      <top style="medium">
        <color theme="1"/>
      </top>
      <bottom style="thin">
        <color theme="1"/>
      </bottom>
      <diagonal/>
    </border>
    <border>
      <left style="thin">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theme="1"/>
      </left>
      <right/>
      <top style="medium">
        <color theme="1"/>
      </top>
      <bottom style="thin">
        <color theme="1"/>
      </bottom>
      <diagonal/>
    </border>
    <border>
      <left style="thin">
        <color theme="1"/>
      </left>
      <right/>
      <top style="thin">
        <color theme="1"/>
      </top>
      <bottom style="medium">
        <color theme="1"/>
      </bottom>
      <diagonal/>
    </border>
    <border>
      <left/>
      <right style="medium">
        <color theme="1"/>
      </right>
      <top style="thin">
        <color theme="1"/>
      </top>
      <bottom style="medium">
        <color theme="1"/>
      </bottom>
      <diagonal/>
    </border>
    <border>
      <left style="medium">
        <color theme="1"/>
      </left>
      <right/>
      <top style="medium">
        <color theme="1"/>
      </top>
      <bottom style="medium">
        <color theme="1"/>
      </bottom>
      <diagonal/>
    </border>
    <border>
      <left style="medium">
        <color theme="1"/>
      </left>
      <right style="thin">
        <color theme="1"/>
      </right>
      <top/>
      <bottom style="thin">
        <color theme="1"/>
      </bottom>
      <diagonal/>
    </border>
    <border>
      <left style="thin">
        <color theme="1"/>
      </left>
      <right style="thin">
        <color theme="1"/>
      </right>
      <top/>
      <bottom style="thin">
        <color theme="1"/>
      </bottom>
      <diagonal/>
    </border>
    <border>
      <left style="thin">
        <color theme="1"/>
      </left>
      <right style="medium">
        <color theme="1"/>
      </right>
      <top/>
      <bottom style="thin">
        <color theme="1"/>
      </bottom>
      <diagonal/>
    </border>
    <border>
      <left style="medium">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1"/>
      </top>
      <bottom style="medium">
        <color theme="1"/>
      </bottom>
      <diagonal/>
    </border>
    <border>
      <left style="thin">
        <color theme="1"/>
      </left>
      <right style="thin">
        <color theme="1"/>
      </right>
      <top/>
      <bottom style="medium">
        <color theme="1"/>
      </bottom>
      <diagonal/>
    </border>
    <border>
      <left style="medium">
        <color theme="1"/>
      </left>
      <right style="medium">
        <color theme="1"/>
      </right>
      <top style="medium">
        <color theme="1"/>
      </top>
      <bottom style="medium">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style="thin">
        <color theme="1"/>
      </top>
      <bottom style="medium">
        <color theme="1"/>
      </bottom>
      <diagonal/>
    </border>
    <border>
      <left style="medium">
        <color theme="1"/>
      </left>
      <right/>
      <top/>
      <bottom style="medium">
        <color theme="1"/>
      </bottom>
      <diagonal/>
    </border>
    <border>
      <left style="thin">
        <color theme="1"/>
      </left>
      <right style="thin">
        <color theme="1"/>
      </right>
      <top style="medium">
        <color theme="1"/>
      </top>
      <bottom/>
      <diagonal/>
    </border>
    <border>
      <left/>
      <right style="thin">
        <color theme="1"/>
      </right>
      <top style="thin">
        <color theme="1"/>
      </top>
      <bottom style="medium">
        <color theme="1"/>
      </bottom>
      <diagonal/>
    </border>
    <border>
      <left style="medium">
        <color theme="1"/>
      </left>
      <right/>
      <top style="thin">
        <color theme="1"/>
      </top>
      <bottom/>
      <diagonal/>
    </border>
    <border>
      <left/>
      <right/>
      <top style="thin">
        <color theme="1"/>
      </top>
      <bottom/>
      <diagonal/>
    </border>
    <border>
      <left style="medium">
        <color theme="1"/>
      </left>
      <right/>
      <top/>
      <bottom style="thin">
        <color theme="1"/>
      </bottom>
      <diagonal/>
    </border>
    <border>
      <left/>
      <right/>
      <top/>
      <bottom style="thin">
        <color theme="1"/>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medium">
        <color theme="1"/>
      </left>
      <right style="medium">
        <color theme="1"/>
      </right>
      <top style="medium">
        <color theme="1"/>
      </top>
      <bottom/>
      <diagonal/>
    </border>
    <border>
      <left style="medium">
        <color theme="1"/>
      </left>
      <right style="thin">
        <color theme="1"/>
      </right>
      <top style="medium">
        <color theme="1"/>
      </top>
      <bottom/>
      <diagonal/>
    </border>
  </borders>
  <cellStyleXfs count="1">
    <xf numFmtId="0" fontId="0" fillId="0" borderId="0"/>
  </cellStyleXfs>
  <cellXfs count="347">
    <xf numFmtId="0" fontId="0" fillId="0" borderId="0" xfId="0"/>
    <xf numFmtId="200" fontId="1" fillId="2" borderId="0" xfId="0">
      <alignment horizontal="left"/>
    </xf>
    <xf numFmtId="200" fontId="2" fillId="0" borderId="0" xfId="0"/>
    <xf numFmtId="200" fontId="3" fillId="2" borderId="0" xfId="0">
      <alignment horizontal="right" vertical="center"/>
    </xf>
    <xf numFmtId="201" fontId="4" fillId="2" borderId="0" xfId="0">
      <alignment horizontal="center" vertical="center"/>
    </xf>
    <xf numFmtId="200" fontId="5" fillId="2" borderId="0" xfId="0">
      <alignment horizontal="left"/>
    </xf>
    <xf numFmtId="200" fontId="3" fillId="2" borderId="0" xfId="0">
      <alignment horizontal="right"/>
    </xf>
    <xf numFmtId="201" fontId="4" fillId="2" borderId="0" xfId="0">
      <alignment horizontal="center"/>
    </xf>
    <xf numFmtId="0" fontId="6" fillId="2" borderId="0" xfId="0">
      <alignment horizontal="left" vertical="top"/>
    </xf>
    <xf numFmtId="200" fontId="5" fillId="2" borderId="0" xfId="0">
      <alignment horizontal="left" vertical="top"/>
    </xf>
    <xf numFmtId="200" fontId="3" fillId="2" borderId="0" xfId="0"/>
    <xf numFmtId="200" fontId="7" fillId="3" borderId="1" xfId="0">
      <alignment vertical="center"/>
    </xf>
    <xf numFmtId="200" fontId="8" fillId="2" borderId="2" xfId="0">
      <alignment horizontal="left" vertical="center"/>
    </xf>
    <xf numFmtId="200" fontId="8" fillId="2" borderId="3" xfId="0">
      <alignment horizontal="left" vertical="center"/>
    </xf>
    <xf numFmtId="200" fontId="8" fillId="2" borderId="4" xfId="0">
      <alignment horizontal="left" vertical="center"/>
    </xf>
    <xf numFmtId="200" fontId="9" fillId="2" borderId="0" xfId="0">
      <alignment horizontal="left" vertical="center"/>
    </xf>
    <xf numFmtId="200" fontId="10" fillId="2" borderId="0" xfId="0">
      <alignment vertical="center"/>
    </xf>
    <xf numFmtId="200" fontId="7" fillId="4" borderId="5" xfId="0">
      <alignment vertical="center"/>
    </xf>
    <xf numFmtId="200" fontId="7" fillId="4" borderId="6" xfId="0">
      <alignment vertical="center"/>
    </xf>
    <xf numFmtId="201" fontId="11" fillId="0" borderId="7" xfId="0">
      <alignment horizontal="center" vertical="center"/>
    </xf>
    <xf numFmtId="201" fontId="11" fillId="0" borderId="8" xfId="0">
      <alignment horizontal="center" vertical="center"/>
    </xf>
    <xf numFmtId="200" fontId="12" fillId="0" borderId="8" xfId="0">
      <alignment horizontal="center" vertical="center"/>
    </xf>
    <xf numFmtId="200" fontId="12" fillId="0" borderId="9" xfId="0">
      <alignment horizontal="center" vertical="center"/>
    </xf>
    <xf numFmtId="200" fontId="13" fillId="4" borderId="6" xfId="0">
      <alignment vertical="center"/>
    </xf>
    <xf numFmtId="200" fontId="8" fillId="3" borderId="10" xfId="0">
      <alignment vertical="center"/>
    </xf>
    <xf numFmtId="200" fontId="7" fillId="4" borderId="11" xfId="0">
      <alignment vertical="center"/>
    </xf>
    <xf numFmtId="200" fontId="2" fillId="4" borderId="12" xfId="0">
      <alignment vertical="center"/>
    </xf>
    <xf numFmtId="200" fontId="11" fillId="0" borderId="13" xfId="0">
      <alignment horizontal="left" vertical="center"/>
    </xf>
    <xf numFmtId="200" fontId="12" fillId="0" borderId="14" xfId="0">
      <alignment vertical="center"/>
    </xf>
    <xf numFmtId="200" fontId="12" fillId="0" borderId="15" xfId="0">
      <alignment vertical="center"/>
    </xf>
    <xf numFmtId="200" fontId="7" fillId="4" borderId="12" xfId="0">
      <alignment vertical="center"/>
    </xf>
    <xf numFmtId="200" fontId="11" fillId="3" borderId="12" xfId="0">
      <alignment horizontal="center" vertical="center"/>
    </xf>
    <xf numFmtId="200" fontId="11" fillId="3" borderId="16" xfId="0">
      <alignment horizontal="center" vertical="center"/>
    </xf>
    <xf numFmtId="200" fontId="7" fillId="4" borderId="17" xfId="0">
      <alignment horizontal="left" vertical="center"/>
    </xf>
    <xf numFmtId="200" fontId="7" fillId="4" borderId="18" xfId="0">
      <alignment horizontal="left" vertical="center"/>
    </xf>
    <xf numFmtId="200" fontId="2" fillId="4" borderId="18" xfId="0">
      <alignment vertical="center"/>
    </xf>
    <xf numFmtId="200" fontId="11" fillId="0" borderId="18" xfId="0">
      <alignment vertical="center"/>
    </xf>
    <xf numFmtId="200" fontId="7" fillId="4" borderId="18" xfId="0">
      <alignment vertical="center"/>
    </xf>
    <xf numFmtId="200" fontId="13" fillId="4" borderId="18" xfId="0">
      <alignment vertical="center"/>
    </xf>
    <xf numFmtId="200" fontId="11" fillId="3" borderId="19" xfId="0">
      <alignment vertical="center"/>
    </xf>
    <xf numFmtId="200" fontId="7" fillId="2" borderId="3" xfId="0">
      <alignment horizontal="left" vertical="center"/>
    </xf>
    <xf numFmtId="200" fontId="2" fillId="0" borderId="3" xfId="0">
      <alignment vertical="center"/>
    </xf>
    <xf numFmtId="200" fontId="7" fillId="4" borderId="1" xfId="0">
      <alignment horizontal="left" vertical="center"/>
    </xf>
    <xf numFmtId="200" fontId="7" fillId="4" borderId="20" xfId="0">
      <alignment horizontal="left" vertical="center"/>
    </xf>
    <xf numFmtId="200" fontId="2" fillId="4" borderId="20" xfId="0">
      <alignment vertical="center"/>
    </xf>
    <xf numFmtId="200" fontId="11" fillId="0" borderId="20" xfId="0">
      <alignment vertical="center"/>
    </xf>
    <xf numFmtId="200" fontId="7" fillId="4" borderId="20" xfId="0">
      <alignment vertical="center"/>
    </xf>
    <xf numFmtId="202" fontId="14" fillId="2" borderId="2" xfId="0">
      <alignment horizontal="center" vertical="center"/>
    </xf>
    <xf numFmtId="200" fontId="12" fillId="0" borderId="21" xfId="0">
      <alignment vertical="center"/>
    </xf>
    <xf numFmtId="200" fontId="13" fillId="4" borderId="20" xfId="0">
      <alignment vertical="center"/>
    </xf>
    <xf numFmtId="200" fontId="11" fillId="3" borderId="22" xfId="0">
      <alignment vertical="center"/>
    </xf>
    <xf numFmtId="200" fontId="7" fillId="4" borderId="5" xfId="0">
      <alignment horizontal="left" vertical="center"/>
    </xf>
    <xf numFmtId="200" fontId="7" fillId="4" borderId="6" xfId="0">
      <alignment horizontal="left" vertical="center"/>
    </xf>
    <xf numFmtId="200" fontId="2" fillId="4" borderId="6" xfId="0">
      <alignment vertical="center"/>
    </xf>
    <xf numFmtId="200" fontId="11" fillId="0" borderId="6" xfId="0">
      <alignment vertical="center"/>
    </xf>
    <xf numFmtId="202" fontId="14" fillId="2" borderId="7" xfId="0">
      <alignment horizontal="center" vertical="center"/>
    </xf>
    <xf numFmtId="200" fontId="12" fillId="0" borderId="8" xfId="0">
      <alignment vertical="center"/>
    </xf>
    <xf numFmtId="200" fontId="12" fillId="0" borderId="23" xfId="0">
      <alignment vertical="center"/>
    </xf>
    <xf numFmtId="202" fontId="14" fillId="2" borderId="24" xfId="0">
      <alignment horizontal="center" vertical="center"/>
    </xf>
    <xf numFmtId="200" fontId="12" fillId="0" borderId="25" xfId="0">
      <alignment vertical="center"/>
    </xf>
    <xf numFmtId="200" fontId="12" fillId="0" borderId="26" xfId="0">
      <alignment vertical="center"/>
    </xf>
    <xf numFmtId="200" fontId="10" fillId="0" borderId="0" xfId="0"/>
    <xf numFmtId="200" fontId="15" fillId="2" borderId="0" xfId="0">
      <alignment horizontal="left" vertical="center" wrapText="1"/>
    </xf>
    <xf numFmtId="200" fontId="7" fillId="0" borderId="27" xfId="0">
      <alignment vertical="center"/>
    </xf>
    <xf numFmtId="200" fontId="7" fillId="0" borderId="8" xfId="0">
      <alignment vertical="center"/>
    </xf>
    <xf numFmtId="200" fontId="7" fillId="0" borderId="7" xfId="0">
      <alignment horizontal="center" vertical="center" wrapText="1"/>
    </xf>
    <xf numFmtId="200" fontId="2" fillId="0" borderId="23" xfId="0">
      <alignment horizontal="center" vertical="center"/>
    </xf>
    <xf numFmtId="200" fontId="7" fillId="0" borderId="0" xfId="0">
      <alignment horizontal="left" vertical="center"/>
    </xf>
    <xf numFmtId="200" fontId="7" fillId="0" borderId="5" xfId="0">
      <alignment horizontal="left" vertical="center" wrapText="1"/>
    </xf>
    <xf numFmtId="200" fontId="7" fillId="0" borderId="6" xfId="0">
      <alignment horizontal="left" vertical="center" wrapText="1"/>
    </xf>
    <xf numFmtId="200" fontId="16" fillId="5" borderId="7" xfId="0">
      <alignment horizontal="center" vertical="center"/>
    </xf>
    <xf numFmtId="200" fontId="17" fillId="5" borderId="23" xfId="0">
      <alignment horizontal="center" vertical="center"/>
    </xf>
    <xf numFmtId="200" fontId="7" fillId="0" borderId="11" xfId="0">
      <alignment vertical="center" wrapText="1"/>
    </xf>
    <xf numFmtId="200" fontId="7" fillId="0" borderId="12" xfId="0">
      <alignment vertical="center" wrapText="1"/>
    </xf>
    <xf numFmtId="200" fontId="8" fillId="0" borderId="13" xfId="0">
      <alignment horizontal="center" vertical="center" wrapText="1"/>
    </xf>
    <xf numFmtId="200" fontId="2" fillId="0" borderId="15" xfId="0">
      <alignment horizontal="center" vertical="center" wrapText="1"/>
    </xf>
    <xf numFmtId="200" fontId="7" fillId="0" borderId="11" xfId="0">
      <alignment horizontal="left" vertical="center" wrapText="1"/>
    </xf>
    <xf numFmtId="200" fontId="7" fillId="0" borderId="12" xfId="0">
      <alignment horizontal="left" vertical="center" wrapText="1"/>
    </xf>
    <xf numFmtId="200" fontId="18" fillId="5" borderId="13" xfId="0">
      <alignment horizontal="center" vertical="center"/>
    </xf>
    <xf numFmtId="200" fontId="19" fillId="5" borderId="15" xfId="0">
      <alignment horizontal="center" vertical="center"/>
    </xf>
    <xf numFmtId="200" fontId="7" fillId="0" borderId="17" xfId="0">
      <alignment vertical="center" wrapText="1"/>
    </xf>
    <xf numFmtId="200" fontId="7" fillId="0" borderId="18" xfId="0">
      <alignment vertical="center" wrapText="1"/>
    </xf>
    <xf numFmtId="200" fontId="8" fillId="0" borderId="28" xfId="0">
      <alignment horizontal="center" vertical="center" wrapText="1"/>
    </xf>
    <xf numFmtId="200" fontId="2" fillId="0" borderId="29" xfId="0">
      <alignment horizontal="center" vertical="center" wrapText="1"/>
    </xf>
    <xf numFmtId="200" fontId="7" fillId="0" borderId="17" xfId="0">
      <alignment horizontal="left" vertical="center" wrapText="1"/>
    </xf>
    <xf numFmtId="200" fontId="7" fillId="0" borderId="18" xfId="0">
      <alignment horizontal="left" vertical="center" wrapText="1"/>
    </xf>
    <xf numFmtId="200" fontId="18" fillId="0" borderId="28" xfId="0">
      <alignment horizontal="center" vertical="center"/>
    </xf>
    <xf numFmtId="200" fontId="19" fillId="0" borderId="29" xfId="0">
      <alignment horizontal="center" vertical="center"/>
    </xf>
    <xf numFmtId="200" fontId="7" fillId="0" borderId="0" xfId="0">
      <alignment vertical="center" wrapText="1"/>
    </xf>
    <xf numFmtId="200" fontId="8" fillId="0" borderId="0" xfId="0">
      <alignment horizontal="center" vertical="center" wrapText="1"/>
    </xf>
    <xf numFmtId="200" fontId="2" fillId="0" borderId="0" xfId="0">
      <alignment horizontal="center" vertical="center" wrapText="1"/>
    </xf>
    <xf numFmtId="200" fontId="7" fillId="0" borderId="0" xfId="0">
      <alignment horizontal="left" vertical="center" wrapText="1"/>
    </xf>
    <xf numFmtId="200" fontId="20" fillId="0" borderId="0" xfId="0">
      <alignment vertical="center" wrapText="1"/>
    </xf>
    <xf numFmtId="200" fontId="20" fillId="5" borderId="30" xfId="0">
      <alignment horizontal="left" vertical="center" wrapText="1"/>
    </xf>
    <xf numFmtId="200" fontId="19" fillId="5" borderId="3" xfId="0"/>
    <xf numFmtId="200" fontId="19" fillId="5" borderId="4" xfId="0"/>
    <xf numFmtId="200" fontId="7" fillId="4" borderId="1" xfId="0">
      <alignment horizontal="center" vertical="center"/>
    </xf>
    <xf numFmtId="200" fontId="7" fillId="4" borderId="20" xfId="0">
      <alignment horizontal="center" vertical="center"/>
    </xf>
    <xf numFmtId="200" fontId="7" fillId="4" borderId="2" xfId="0">
      <alignment horizontal="center" vertical="center"/>
    </xf>
    <xf numFmtId="200" fontId="7" fillId="4" borderId="3" xfId="0">
      <alignment horizontal="center" vertical="center"/>
    </xf>
    <xf numFmtId="200" fontId="7" fillId="4" borderId="20" xfId="0">
      <alignment horizontal="center" vertical="center" wrapText="1"/>
    </xf>
    <xf numFmtId="200" fontId="7" fillId="4" borderId="22" xfId="0">
      <alignment horizontal="center" vertical="center" wrapText="1"/>
    </xf>
    <xf numFmtId="200" fontId="11" fillId="0" borderId="31" xfId="0">
      <alignment horizontal="center" vertical="center"/>
    </xf>
    <xf numFmtId="200" fontId="11" fillId="0" borderId="32" xfId="0">
      <alignment horizontal="center" vertical="center"/>
    </xf>
    <xf numFmtId="200" fontId="11" fillId="0" borderId="13" xfId="0">
      <alignment horizontal="center" vertical="center"/>
    </xf>
    <xf numFmtId="203" fontId="11" fillId="0" borderId="32" xfId="0">
      <alignment horizontal="center" vertical="center"/>
    </xf>
    <xf numFmtId="202" fontId="11" fillId="0" borderId="32" xfId="0">
      <alignment horizontal="center" vertical="center"/>
    </xf>
    <xf numFmtId="200" fontId="11" fillId="6" borderId="32" xfId="0">
      <alignment horizontal="center" vertical="center"/>
    </xf>
    <xf numFmtId="200" fontId="11" fillId="3" borderId="33" xfId="0">
      <alignment horizontal="center" vertical="center"/>
    </xf>
    <xf numFmtId="200" fontId="11" fillId="0" borderId="11" xfId="0">
      <alignment horizontal="center" vertical="center"/>
    </xf>
    <xf numFmtId="200" fontId="11" fillId="0" borderId="12" xfId="0">
      <alignment horizontal="center" vertical="center"/>
    </xf>
    <xf numFmtId="203" fontId="11" fillId="0" borderId="12" xfId="0">
      <alignment horizontal="center" vertical="center"/>
    </xf>
    <xf numFmtId="202" fontId="11" fillId="0" borderId="12" xfId="0">
      <alignment horizontal="center" vertical="center"/>
    </xf>
    <xf numFmtId="200" fontId="11" fillId="6" borderId="12" xfId="0">
      <alignment horizontal="center" vertical="center"/>
    </xf>
    <xf numFmtId="200" fontId="11" fillId="0" borderId="34" xfId="0">
      <alignment horizontal="center" vertical="center"/>
    </xf>
    <xf numFmtId="200" fontId="11" fillId="0" borderId="14" xfId="0">
      <alignment horizontal="center" vertical="center"/>
    </xf>
    <xf numFmtId="200" fontId="11" fillId="0" borderId="35" xfId="0">
      <alignment horizontal="center" vertical="center"/>
    </xf>
    <xf numFmtId="200" fontId="11" fillId="0" borderId="17" xfId="0">
      <alignment horizontal="center" vertical="center"/>
    </xf>
    <xf numFmtId="200" fontId="11" fillId="0" borderId="18" xfId="0">
      <alignment horizontal="center" vertical="center"/>
    </xf>
    <xf numFmtId="200" fontId="11" fillId="0" borderId="28" xfId="0">
      <alignment horizontal="center" vertical="center"/>
    </xf>
    <xf numFmtId="200" fontId="11" fillId="0" borderId="36" xfId="0">
      <alignment horizontal="center" vertical="center"/>
    </xf>
    <xf numFmtId="203" fontId="11" fillId="0" borderId="18" xfId="0">
      <alignment horizontal="center" vertical="center"/>
    </xf>
    <xf numFmtId="202" fontId="11" fillId="0" borderId="18" xfId="0">
      <alignment horizontal="center" vertical="center"/>
    </xf>
    <xf numFmtId="200" fontId="11" fillId="0" borderId="37" xfId="0">
      <alignment horizontal="center" vertical="center"/>
    </xf>
    <xf numFmtId="200" fontId="11" fillId="6" borderId="18" xfId="0">
      <alignment horizontal="center" vertical="center"/>
    </xf>
    <xf numFmtId="200" fontId="11" fillId="3" borderId="19" xfId="0">
      <alignment horizontal="center" vertical="center"/>
    </xf>
    <xf numFmtId="200" fontId="11" fillId="2" borderId="0" xfId="0">
      <alignment horizontal="center"/>
    </xf>
    <xf numFmtId="204" fontId="11" fillId="0" borderId="0" xfId="0">
      <alignment horizontal="right"/>
    </xf>
    <xf numFmtId="200" fontId="11" fillId="0" borderId="0" xfId="0"/>
    <xf numFmtId="200" fontId="21" fillId="0" borderId="30" xfId="0">
      <alignment horizontal="center" vertical="center"/>
    </xf>
    <xf numFmtId="200" fontId="21" fillId="0" borderId="38" xfId="0">
      <alignment horizontal="center" vertical="center"/>
    </xf>
    <xf numFmtId="200" fontId="22" fillId="2" borderId="0" xfId="0">
      <alignment horizontal="left" vertical="center"/>
    </xf>
    <xf numFmtId="200" fontId="11" fillId="2" borderId="0" xfId="0"/>
    <xf numFmtId="200" fontId="23" fillId="0" borderId="27" xfId="0">
      <alignment horizontal="center" vertical="center" wrapText="1"/>
    </xf>
    <xf numFmtId="200" fontId="10" fillId="0" borderId="39" xfId="0">
      <alignment horizontal="left" vertical="top"/>
    </xf>
    <xf numFmtId="200" fontId="2" fillId="0" borderId="40" xfId="0">
      <alignment horizontal="left" vertical="top"/>
    </xf>
    <xf numFmtId="200" fontId="2" fillId="0" borderId="41" xfId="0">
      <alignment horizontal="left" vertical="top"/>
    </xf>
    <xf numFmtId="200" fontId="10" fillId="0" borderId="0" xfId="0">
      <alignment horizontal="left" vertical="top"/>
    </xf>
    <xf numFmtId="200" fontId="23" fillId="0" borderId="34" xfId="0">
      <alignment horizontal="center" vertical="center" wrapText="1"/>
    </xf>
    <xf numFmtId="200" fontId="2" fillId="0" borderId="42" xfId="0">
      <alignment horizontal="left" vertical="top"/>
    </xf>
    <xf numFmtId="200" fontId="2" fillId="0" borderId="0" xfId="0">
      <alignment horizontal="left" vertical="top"/>
    </xf>
    <xf numFmtId="200" fontId="2" fillId="0" borderId="43" xfId="0">
      <alignment horizontal="left" vertical="top"/>
    </xf>
    <xf numFmtId="200" fontId="23" fillId="0" borderId="44" xfId="0">
      <alignment horizontal="center" vertical="center" wrapText="1"/>
    </xf>
    <xf numFmtId="200" fontId="2" fillId="0" borderId="45" xfId="0">
      <alignment horizontal="left" vertical="top"/>
    </xf>
    <xf numFmtId="200" fontId="2" fillId="0" borderId="25" xfId="0">
      <alignment horizontal="left" vertical="top"/>
    </xf>
    <xf numFmtId="200" fontId="2" fillId="0" borderId="26" xfId="0">
      <alignment horizontal="left" vertical="top"/>
    </xf>
    <xf numFmtId="200" fontId="23" fillId="0" borderId="0" xfId="0">
      <alignment horizontal="center" vertical="center" wrapText="1"/>
    </xf>
    <xf numFmtId="200" fontId="7" fillId="4" borderId="30" xfId="0">
      <alignment horizontal="center" vertical="center" wrapText="1"/>
    </xf>
    <xf numFmtId="200" fontId="2" fillId="0" borderId="3" xfId="0">
      <alignment horizontal="center" vertical="center" wrapText="1"/>
    </xf>
    <xf numFmtId="200" fontId="7" fillId="4" borderId="2" xfId="0">
      <alignment horizontal="center" vertical="center" wrapText="1"/>
    </xf>
    <xf numFmtId="200" fontId="2" fillId="0" borderId="21" xfId="0">
      <alignment horizontal="center" vertical="center" wrapText="1"/>
    </xf>
    <xf numFmtId="200" fontId="14" fillId="2" borderId="27" xfId="0">
      <alignment horizontal="left" vertical="center" wrapText="1"/>
    </xf>
    <xf numFmtId="200" fontId="12" fillId="0" borderId="8" xfId="0">
      <alignment horizontal="left" vertical="center" wrapText="1"/>
    </xf>
    <xf numFmtId="200" fontId="12" fillId="0" borderId="9" xfId="0">
      <alignment horizontal="left" vertical="center" wrapText="1"/>
    </xf>
    <xf numFmtId="200" fontId="14" fillId="2" borderId="46" xfId="0">
      <alignment horizontal="left" vertical="center" wrapText="1"/>
    </xf>
    <xf numFmtId="200" fontId="12" fillId="0" borderId="46" xfId="0">
      <alignment horizontal="left" vertical="center" wrapText="1"/>
    </xf>
    <xf numFmtId="200" fontId="14" fillId="2" borderId="7" xfId="0">
      <alignment horizontal="left" vertical="center" wrapText="1"/>
    </xf>
    <xf numFmtId="200" fontId="14" fillId="3" borderId="41" xfId="0">
      <alignment horizontal="left" vertical="center" wrapText="1"/>
    </xf>
    <xf numFmtId="200" fontId="14" fillId="2" borderId="34" xfId="0">
      <alignment horizontal="left" vertical="center" wrapText="1"/>
    </xf>
    <xf numFmtId="200" fontId="12" fillId="0" borderId="14" xfId="0">
      <alignment horizontal="left" vertical="center" wrapText="1"/>
    </xf>
    <xf numFmtId="200" fontId="12" fillId="0" borderId="35" xfId="0">
      <alignment horizontal="left" vertical="center" wrapText="1"/>
    </xf>
    <xf numFmtId="200" fontId="14" fillId="2" borderId="12" xfId="0">
      <alignment horizontal="left" vertical="center" wrapText="1"/>
    </xf>
    <xf numFmtId="200" fontId="12" fillId="0" borderId="12" xfId="0">
      <alignment horizontal="left" vertical="center" wrapText="1"/>
    </xf>
    <xf numFmtId="200" fontId="11" fillId="2" borderId="13" xfId="0"/>
    <xf numFmtId="200" fontId="12" fillId="0" borderId="14" xfId="0"/>
    <xf numFmtId="200" fontId="12" fillId="0" borderId="35" xfId="0"/>
    <xf numFmtId="200" fontId="14" fillId="3" borderId="15" xfId="0">
      <alignment horizontal="left" vertical="center" wrapText="1"/>
    </xf>
    <xf numFmtId="200" fontId="14" fillId="2" borderId="44" xfId="0">
      <alignment horizontal="left" vertical="center" wrapText="1"/>
    </xf>
    <xf numFmtId="200" fontId="12" fillId="0" borderId="36" xfId="0">
      <alignment horizontal="left" vertical="center" wrapText="1"/>
    </xf>
    <xf numFmtId="200" fontId="12" fillId="0" borderId="47" xfId="0">
      <alignment horizontal="left" vertical="center" wrapText="1"/>
    </xf>
    <xf numFmtId="200" fontId="14" fillId="2" borderId="18" xfId="0">
      <alignment horizontal="left" vertical="center" wrapText="1"/>
    </xf>
    <xf numFmtId="200" fontId="12" fillId="0" borderId="18" xfId="0">
      <alignment horizontal="left" vertical="center" wrapText="1"/>
    </xf>
    <xf numFmtId="200" fontId="14" fillId="2" borderId="28" xfId="0">
      <alignment horizontal="left" vertical="center" wrapText="1"/>
    </xf>
    <xf numFmtId="200" fontId="14" fillId="3" borderId="26" xfId="0">
      <alignment horizontal="left" vertical="center" wrapText="1"/>
    </xf>
    <xf numFmtId="200" fontId="8" fillId="0" borderId="0" xfId="0">
      <alignment horizontal="center" vertical="center"/>
    </xf>
    <xf numFmtId="200" fontId="24" fillId="2" borderId="0" xfId="0">
      <alignment horizontal="left" vertical="center"/>
    </xf>
    <xf numFmtId="200" fontId="7" fillId="0" borderId="30" xfId="0">
      <alignment vertical="center"/>
    </xf>
    <xf numFmtId="200" fontId="2" fillId="0" borderId="21" xfId="0">
      <alignment vertical="center"/>
    </xf>
    <xf numFmtId="205" fontId="25" fillId="5" borderId="2" xfId="0">
      <alignment horizontal="center" vertical="center"/>
    </xf>
    <xf numFmtId="200" fontId="26" fillId="5" borderId="3" xfId="0">
      <alignment horizontal="center" vertical="center"/>
    </xf>
    <xf numFmtId="200" fontId="2" fillId="0" borderId="3" xfId="0"/>
    <xf numFmtId="200" fontId="2" fillId="0" borderId="4" xfId="0"/>
    <xf numFmtId="200" fontId="7" fillId="0" borderId="0" xfId="0">
      <alignment vertical="center"/>
    </xf>
    <xf numFmtId="205" fontId="25" fillId="0" borderId="0" xfId="0">
      <alignment horizontal="center" vertical="center"/>
    </xf>
    <xf numFmtId="200" fontId="26" fillId="0" borderId="0" xfId="0">
      <alignment horizontal="center" vertical="center"/>
    </xf>
    <xf numFmtId="200" fontId="27" fillId="2" borderId="0" xfId="0">
      <alignment horizontal="left" vertical="center"/>
    </xf>
    <xf numFmtId="200" fontId="28" fillId="2" borderId="0" xfId="0">
      <alignment horizontal="left" vertical="center" wrapText="1"/>
    </xf>
    <xf numFmtId="200" fontId="29" fillId="5" borderId="30" xfId="0">
      <alignment horizontal="left" vertical="center" wrapText="1"/>
    </xf>
    <xf numFmtId="200" fontId="30" fillId="5" borderId="3" xfId="0"/>
    <xf numFmtId="200" fontId="30" fillId="5" borderId="4" xfId="0"/>
    <xf numFmtId="200" fontId="15" fillId="0" borderId="0" xfId="0">
      <alignment horizontal="left" vertical="center" wrapText="1"/>
    </xf>
    <xf numFmtId="200" fontId="29" fillId="0" borderId="3" xfId="0">
      <alignment horizontal="left" vertical="center" wrapText="1"/>
    </xf>
    <xf numFmtId="200" fontId="30" fillId="0" borderId="3" xfId="0"/>
    <xf numFmtId="200" fontId="14" fillId="2" borderId="6" xfId="0">
      <alignment horizontal="left" vertical="center" wrapText="1"/>
    </xf>
    <xf numFmtId="200" fontId="12" fillId="0" borderId="6" xfId="0">
      <alignment horizontal="left" vertical="center" wrapText="1"/>
    </xf>
    <xf numFmtId="200" fontId="11" fillId="6" borderId="7" xfId="0"/>
    <xf numFmtId="200" fontId="14" fillId="3" borderId="10" xfId="0">
      <alignment horizontal="left" vertical="center" wrapText="1"/>
    </xf>
    <xf numFmtId="200" fontId="14" fillId="2" borderId="13" xfId="0">
      <alignment horizontal="left" vertical="center" wrapText="1"/>
    </xf>
    <xf numFmtId="200" fontId="11" fillId="6" borderId="13" xfId="0"/>
    <xf numFmtId="200" fontId="14" fillId="3" borderId="16" xfId="0">
      <alignment horizontal="left" vertical="center" wrapText="1"/>
    </xf>
    <xf numFmtId="200" fontId="11" fillId="6" borderId="28" xfId="0"/>
    <xf numFmtId="200" fontId="14" fillId="3" borderId="19" xfId="0">
      <alignment horizontal="left" vertical="center" wrapText="1"/>
    </xf>
    <xf numFmtId="200" fontId="14" fillId="2" borderId="0" xfId="0">
      <alignment horizontal="left" vertical="center" wrapText="1"/>
    </xf>
    <xf numFmtId="200" fontId="12" fillId="0" borderId="0" xfId="0">
      <alignment horizontal="left" vertical="center" wrapText="1"/>
    </xf>
    <xf numFmtId="200" fontId="14" fillId="0" borderId="0" xfId="0">
      <alignment horizontal="left" vertical="center" wrapText="1"/>
    </xf>
    <xf numFmtId="200" fontId="7" fillId="0" borderId="8" xfId="0">
      <alignment horizontal="center" vertical="center" wrapText="1"/>
    </xf>
    <xf numFmtId="205" fontId="25" fillId="5" borderId="6" xfId="0">
      <alignment horizontal="center" vertical="center"/>
    </xf>
    <xf numFmtId="200" fontId="26" fillId="5" borderId="10" xfId="0">
      <alignment horizontal="center" vertical="center"/>
    </xf>
    <xf numFmtId="200" fontId="7" fillId="0" borderId="34" xfId="0">
      <alignment vertical="center" wrapText="1"/>
    </xf>
    <xf numFmtId="200" fontId="7" fillId="0" borderId="14" xfId="0">
      <alignment vertical="center" wrapText="1"/>
    </xf>
    <xf numFmtId="200" fontId="8" fillId="0" borderId="14" xfId="0">
      <alignment horizontal="center" vertical="center" wrapText="1"/>
    </xf>
    <xf numFmtId="205" fontId="31" fillId="0" borderId="12" xfId="0">
      <alignment horizontal="center" vertical="center"/>
    </xf>
    <xf numFmtId="205" fontId="31" fillId="0" borderId="16" xfId="0">
      <alignment horizontal="center" vertical="center"/>
    </xf>
    <xf numFmtId="205" fontId="18" fillId="5" borderId="12" xfId="0">
      <alignment horizontal="center" vertical="center"/>
    </xf>
    <xf numFmtId="200" fontId="19" fillId="5" borderId="16" xfId="0">
      <alignment horizontal="center" vertical="center"/>
    </xf>
    <xf numFmtId="200" fontId="7" fillId="0" borderId="48" xfId="0">
      <alignment horizontal="left" vertical="center" wrapText="1"/>
    </xf>
    <xf numFmtId="200" fontId="2" fillId="0" borderId="49" xfId="0">
      <alignment horizontal="left" vertical="center" wrapText="1"/>
    </xf>
    <xf numFmtId="200" fontId="7" fillId="0" borderId="14" xfId="0">
      <alignment horizontal="right" vertical="center" wrapText="1"/>
    </xf>
    <xf numFmtId="200" fontId="2" fillId="0" borderId="42" xfId="0">
      <alignment horizontal="left" vertical="center" wrapText="1"/>
    </xf>
    <xf numFmtId="200" fontId="2" fillId="0" borderId="0" xfId="0">
      <alignment horizontal="left" vertical="center" wrapText="1"/>
    </xf>
    <xf numFmtId="200" fontId="7" fillId="0" borderId="34" xfId="0">
      <alignment horizontal="left" vertical="center" wrapText="1"/>
    </xf>
    <xf numFmtId="200" fontId="2" fillId="0" borderId="35" xfId="0">
      <alignment horizontal="left" vertical="center" wrapText="1"/>
    </xf>
    <xf numFmtId="205" fontId="18" fillId="5" borderId="13" xfId="0">
      <alignment horizontal="center" vertical="center"/>
    </xf>
    <xf numFmtId="200" fontId="2" fillId="0" borderId="15" xfId="0">
      <alignment horizontal="center" vertical="center"/>
    </xf>
    <xf numFmtId="200" fontId="2" fillId="0" borderId="50" xfId="0">
      <alignment horizontal="left" vertical="center" wrapText="1"/>
    </xf>
    <xf numFmtId="200" fontId="2" fillId="0" borderId="51" xfId="0">
      <alignment horizontal="left" vertical="center" wrapText="1"/>
    </xf>
    <xf numFmtId="200" fontId="7" fillId="0" borderId="44" xfId="0">
      <alignment horizontal="left" vertical="center" wrapText="1"/>
    </xf>
    <xf numFmtId="200" fontId="2" fillId="0" borderId="36" xfId="0">
      <alignment horizontal="left" vertical="center" wrapText="1"/>
    </xf>
    <xf numFmtId="200" fontId="8" fillId="0" borderId="36" xfId="0">
      <alignment horizontal="center" vertical="center" wrapText="1"/>
    </xf>
    <xf numFmtId="205" fontId="18" fillId="5" borderId="18" xfId="0">
      <alignment horizontal="center" vertical="center"/>
    </xf>
    <xf numFmtId="200" fontId="19" fillId="5" borderId="19" xfId="0">
      <alignment horizontal="center" vertical="center"/>
    </xf>
    <xf numFmtId="200" fontId="10" fillId="2" borderId="0" xfId="0">
      <alignment horizontal="left"/>
    </xf>
    <xf numFmtId="200" fontId="19" fillId="5" borderId="3" xfId="0">
      <alignment horizontal="left"/>
    </xf>
    <xf numFmtId="200" fontId="19" fillId="5" borderId="4" xfId="0">
      <alignment horizontal="left"/>
    </xf>
    <xf numFmtId="200" fontId="32" fillId="2" borderId="0" xfId="0">
      <alignment horizontal="left" vertical="center"/>
    </xf>
    <xf numFmtId="200" fontId="33" fillId="2" borderId="0" xfId="0">
      <alignment horizontal="left" vertical="center" wrapText="1"/>
    </xf>
    <xf numFmtId="200" fontId="20" fillId="0" borderId="1" xfId="0">
      <alignment horizontal="left" vertical="center" wrapText="1"/>
    </xf>
    <xf numFmtId="200" fontId="20" fillId="0" borderId="2" xfId="0">
      <alignment horizontal="center" vertical="center" wrapText="1"/>
    </xf>
    <xf numFmtId="200" fontId="20" fillId="0" borderId="52" xfId="0">
      <alignment horizontal="center" vertical="center" wrapText="1"/>
    </xf>
    <xf numFmtId="200" fontId="20" fillId="0" borderId="30" xfId="0">
      <alignment horizontal="left" vertical="center" wrapText="1"/>
    </xf>
    <xf numFmtId="200" fontId="2" fillId="0" borderId="21" xfId="0">
      <alignment horizontal="left" vertical="center" wrapText="1"/>
    </xf>
    <xf numFmtId="205" fontId="31" fillId="0" borderId="4" xfId="0">
      <alignment horizontal="center" vertical="center"/>
    </xf>
    <xf numFmtId="200" fontId="19" fillId="0" borderId="21" xfId="0">
      <alignment horizontal="left" vertical="center" wrapText="1"/>
    </xf>
    <xf numFmtId="200" fontId="2" fillId="0" borderId="42" xfId="0">
      <alignment horizontal="center" vertical="center" wrapText="1"/>
    </xf>
    <xf numFmtId="200" fontId="2" fillId="0" borderId="43" xfId="0">
      <alignment horizontal="center" vertical="center" wrapText="1"/>
    </xf>
    <xf numFmtId="200" fontId="31" fillId="5" borderId="30" xfId="0">
      <alignment horizontal="left" vertical="center" wrapText="1"/>
    </xf>
    <xf numFmtId="200" fontId="19" fillId="0" borderId="3" xfId="0">
      <alignment horizontal="left"/>
    </xf>
    <xf numFmtId="200" fontId="19" fillId="0" borderId="4" xfId="0">
      <alignment horizontal="left"/>
    </xf>
    <xf numFmtId="200" fontId="7" fillId="4" borderId="1" xfId="0">
      <alignment horizontal="center" vertical="center" wrapText="1"/>
    </xf>
    <xf numFmtId="200" fontId="2" fillId="0" borderId="20" xfId="0">
      <alignment horizontal="center" vertical="center" wrapText="1"/>
    </xf>
    <xf numFmtId="200" fontId="12" fillId="0" borderId="12" xfId="0">
      <alignment horizontal="center" vertical="center"/>
    </xf>
    <xf numFmtId="200" fontId="11" fillId="0" borderId="7" xfId="0">
      <alignment horizontal="center" vertical="center"/>
    </xf>
    <xf numFmtId="200" fontId="11" fillId="0" borderId="12" xfId="0">
      <alignment vertical="center"/>
    </xf>
    <xf numFmtId="200" fontId="12" fillId="0" borderId="12" xfId="0">
      <alignment vertical="center"/>
    </xf>
    <xf numFmtId="201" fontId="11" fillId="0" borderId="12" xfId="0">
      <alignment horizontal="center" vertical="center"/>
    </xf>
    <xf numFmtId="0" fontId="11" fillId="0" borderId="11" xfId="0">
      <alignment vertical="center"/>
    </xf>
    <xf numFmtId="200" fontId="12" fillId="0" borderId="14" xfId="0">
      <alignment horizontal="center" vertical="center"/>
    </xf>
    <xf numFmtId="200" fontId="12" fillId="0" borderId="35" xfId="0">
      <alignment horizontal="center" vertical="center"/>
    </xf>
    <xf numFmtId="200" fontId="12" fillId="0" borderId="18" xfId="0">
      <alignment horizontal="center" vertical="center"/>
    </xf>
    <xf numFmtId="200" fontId="12" fillId="0" borderId="36" xfId="0">
      <alignment horizontal="center" vertical="center"/>
    </xf>
    <xf numFmtId="200" fontId="12" fillId="0" borderId="47" xfId="0">
      <alignment horizontal="center" vertical="center"/>
    </xf>
    <xf numFmtId="200" fontId="12" fillId="0" borderId="18" xfId="0">
      <alignment vertical="center"/>
    </xf>
    <xf numFmtId="201" fontId="11" fillId="0" borderId="18" xfId="0">
      <alignment horizontal="center" vertical="center"/>
    </xf>
    <xf numFmtId="200" fontId="8" fillId="2" borderId="0" xfId="0"/>
    <xf numFmtId="200" fontId="31" fillId="0" borderId="45" xfId="0">
      <alignment horizontal="center" vertical="center"/>
    </xf>
    <xf numFmtId="200" fontId="31" fillId="0" borderId="53" xfId="0">
      <alignment horizontal="center" vertical="center"/>
    </xf>
    <xf numFmtId="200" fontId="8" fillId="0" borderId="0" xfId="0"/>
    <xf numFmtId="200" fontId="28" fillId="2" borderId="0" xfId="0"/>
    <xf numFmtId="200" fontId="20" fillId="0" borderId="54" xfId="0">
      <alignment horizontal="left" vertical="center" wrapText="1"/>
    </xf>
    <xf numFmtId="200" fontId="20" fillId="0" borderId="39" xfId="0">
      <alignment horizontal="left" vertical="center" wrapText="1"/>
    </xf>
    <xf numFmtId="200" fontId="2" fillId="0" borderId="40" xfId="0"/>
    <xf numFmtId="200" fontId="2" fillId="0" borderId="41" xfId="0"/>
    <xf numFmtId="200" fontId="2" fillId="0" borderId="52" xfId="0">
      <alignment horizontal="left" vertical="center" wrapText="1"/>
    </xf>
    <xf numFmtId="200" fontId="2" fillId="0" borderId="42" xfId="0"/>
    <xf numFmtId="200" fontId="2" fillId="0" borderId="43" xfId="0"/>
    <xf numFmtId="200" fontId="2" fillId="0" borderId="53" xfId="0">
      <alignment horizontal="left" vertical="center" wrapText="1"/>
    </xf>
    <xf numFmtId="200" fontId="2" fillId="0" borderId="45" xfId="0"/>
    <xf numFmtId="200" fontId="2" fillId="0" borderId="25" xfId="0"/>
    <xf numFmtId="200" fontId="2" fillId="0" borderId="26" xfId="0"/>
    <xf numFmtId="200" fontId="34" fillId="2" borderId="0" xfId="0">
      <alignment horizontal="left" vertical="center"/>
    </xf>
    <xf numFmtId="200" fontId="35" fillId="2" borderId="0" xfId="0">
      <alignment horizontal="left" vertical="center"/>
    </xf>
    <xf numFmtId="200" fontId="20" fillId="0" borderId="40" xfId="0">
      <alignment horizontal="left" vertical="center" wrapText="1"/>
    </xf>
    <xf numFmtId="200" fontId="8" fillId="0" borderId="41" xfId="0">
      <alignment horizontal="center" vertical="center"/>
    </xf>
    <xf numFmtId="200" fontId="20" fillId="0" borderId="55" xfId="0">
      <alignment horizontal="left" vertical="center" wrapText="1"/>
    </xf>
    <xf numFmtId="200" fontId="20" fillId="0" borderId="46" xfId="0">
      <alignment horizontal="left" vertical="center" wrapText="1"/>
    </xf>
    <xf numFmtId="205" fontId="31" fillId="0" borderId="41" xfId="0">
      <alignment horizontal="center" vertical="center"/>
    </xf>
    <xf numFmtId="200" fontId="19" fillId="0" borderId="3" xfId="0">
      <alignment horizontal="left" vertical="center" wrapText="1"/>
    </xf>
    <xf numFmtId="200" fontId="19" fillId="0" borderId="4" xfId="0">
      <alignment horizontal="left" vertical="center" wrapText="1"/>
    </xf>
    <xf numFmtId="200" fontId="20" fillId="0" borderId="34" xfId="0">
      <alignment horizontal="left" vertical="center" wrapText="1"/>
    </xf>
    <xf numFmtId="200" fontId="20" fillId="0" borderId="14" xfId="0">
      <alignment horizontal="left" vertical="center" wrapText="1"/>
    </xf>
    <xf numFmtId="200" fontId="8" fillId="0" borderId="15" xfId="0">
      <alignment horizontal="center" vertical="center"/>
    </xf>
    <xf numFmtId="200" fontId="20" fillId="0" borderId="11" xfId="0">
      <alignment horizontal="left" vertical="center" wrapText="1"/>
    </xf>
    <xf numFmtId="200" fontId="20" fillId="0" borderId="12" xfId="0">
      <alignment horizontal="left" vertical="center" wrapText="1"/>
    </xf>
    <xf numFmtId="200" fontId="36" fillId="5" borderId="30" xfId="0">
      <alignment horizontal="left" vertical="center" wrapText="1"/>
    </xf>
    <xf numFmtId="200" fontId="2" fillId="0" borderId="3" xfId="0">
      <alignment horizontal="left" vertical="center" wrapText="1"/>
    </xf>
    <xf numFmtId="200" fontId="2" fillId="0" borderId="4" xfId="0">
      <alignment horizontal="left" vertical="center" wrapText="1"/>
    </xf>
    <xf numFmtId="200" fontId="20" fillId="0" borderId="44" xfId="0">
      <alignment horizontal="left" vertical="center" wrapText="1"/>
    </xf>
    <xf numFmtId="200" fontId="20" fillId="0" borderId="36" xfId="0">
      <alignment horizontal="left" vertical="center" wrapText="1"/>
    </xf>
    <xf numFmtId="200" fontId="8" fillId="0" borderId="29" xfId="0">
      <alignment horizontal="center" vertical="center"/>
    </xf>
    <xf numFmtId="200" fontId="20" fillId="0" borderId="17" xfId="0">
      <alignment horizontal="left" vertical="center" wrapText="1"/>
    </xf>
    <xf numFmtId="200" fontId="20" fillId="0" borderId="18" xfId="0">
      <alignment horizontal="left" vertical="center" wrapText="1"/>
    </xf>
    <xf numFmtId="205" fontId="31" fillId="0" borderId="19" xfId="0">
      <alignment horizontal="center" vertical="center"/>
    </xf>
    <xf numFmtId="0" fontId="28" fillId="2" borderId="0" xfId="0">
      <alignment horizontal="left" vertical="center" wrapText="1"/>
    </xf>
    <xf numFmtId="200" fontId="10" fillId="2" borderId="0" xfId="0"/>
    <xf numFmtId="200" fontId="37" fillId="2" borderId="0" xfId="0">
      <alignment horizontal="left" vertical="center" wrapText="1"/>
    </xf>
    <xf numFmtId="200" fontId="38" fillId="0" borderId="0" xfId="0"/>
    <xf numFmtId="200" fontId="7" fillId="0" borderId="27" xfId="0">
      <alignment horizontal="left" vertical="center" wrapText="1"/>
    </xf>
    <xf numFmtId="200" fontId="2" fillId="0" borderId="9" xfId="0">
      <alignment horizontal="left" vertical="center" wrapText="1"/>
    </xf>
    <xf numFmtId="200" fontId="20" fillId="5" borderId="7" xfId="0">
      <alignment horizontal="center" vertical="center"/>
    </xf>
    <xf numFmtId="200" fontId="19" fillId="0" borderId="23" xfId="0">
      <alignment horizontal="center" vertical="center"/>
    </xf>
    <xf numFmtId="200" fontId="19" fillId="0" borderId="15" xfId="0">
      <alignment horizontal="center" vertical="center"/>
    </xf>
    <xf numFmtId="200" fontId="2" fillId="0" borderId="47" xfId="0">
      <alignment horizontal="left" vertical="center" wrapText="1"/>
    </xf>
    <xf numFmtId="200" fontId="36" fillId="0" borderId="3" xfId="0">
      <alignment horizontal="center" vertical="center" wrapText="1"/>
    </xf>
    <xf numFmtId="200" fontId="36" fillId="0" borderId="0" xfId="0">
      <alignment horizontal="center" vertical="center" wrapText="1"/>
    </xf>
    <xf numFmtId="200" fontId="2" fillId="0" borderId="4" xfId="0">
      <alignment horizontal="center" vertical="center" wrapText="1"/>
    </xf>
    <xf numFmtId="200" fontId="7" fillId="4" borderId="4" xfId="0">
      <alignment horizontal="center" vertical="center" wrapText="1"/>
    </xf>
    <xf numFmtId="200" fontId="8" fillId="0" borderId="5" xfId="0">
      <alignment horizontal="center" vertical="center"/>
    </xf>
    <xf numFmtId="0" fontId="8" fillId="0" borderId="6" xfId="0">
      <alignment horizontal="center" vertical="center"/>
    </xf>
    <xf numFmtId="200" fontId="2" fillId="0" borderId="6" xfId="0">
      <alignment horizontal="center" vertical="center"/>
    </xf>
    <xf numFmtId="200" fontId="2" fillId="0" borderId="7" xfId="0">
      <alignment horizontal="center" vertical="center"/>
    </xf>
    <xf numFmtId="200" fontId="2" fillId="0" borderId="9" xfId="0">
      <alignment horizontal="center" vertical="center"/>
    </xf>
    <xf numFmtId="200" fontId="8" fillId="0" borderId="7" xfId="0">
      <alignment horizontal="center" vertical="center"/>
    </xf>
    <xf numFmtId="200" fontId="2" fillId="0" borderId="8" xfId="0">
      <alignment horizontal="center" vertical="center"/>
    </xf>
    <xf numFmtId="0" fontId="10" fillId="0" borderId="6" xfId="0">
      <alignment vertical="center"/>
    </xf>
    <xf numFmtId="200" fontId="8" fillId="3" borderId="10" xfId="0">
      <alignment horizontal="center" vertical="center"/>
    </xf>
    <xf numFmtId="200" fontId="8" fillId="0" borderId="11" xfId="0">
      <alignment horizontal="center" vertical="center"/>
    </xf>
    <xf numFmtId="0" fontId="8" fillId="0" borderId="12" xfId="0">
      <alignment horizontal="center" vertical="center"/>
    </xf>
    <xf numFmtId="200" fontId="2" fillId="0" borderId="12" xfId="0">
      <alignment horizontal="center" vertical="center"/>
    </xf>
    <xf numFmtId="200" fontId="2" fillId="0" borderId="13" xfId="0">
      <alignment horizontal="center" vertical="center"/>
    </xf>
    <xf numFmtId="200" fontId="2" fillId="0" borderId="35" xfId="0">
      <alignment horizontal="center" vertical="center"/>
    </xf>
    <xf numFmtId="200" fontId="8" fillId="0" borderId="13" xfId="0">
      <alignment horizontal="center" vertical="center"/>
    </xf>
    <xf numFmtId="200" fontId="2" fillId="0" borderId="14" xfId="0">
      <alignment horizontal="center" vertical="center"/>
    </xf>
    <xf numFmtId="0" fontId="10" fillId="0" borderId="12" xfId="0">
      <alignment vertical="center"/>
    </xf>
    <xf numFmtId="200" fontId="8" fillId="3" borderId="16" xfId="0">
      <alignment horizontal="center" vertical="center"/>
    </xf>
    <xf numFmtId="200" fontId="8" fillId="0" borderId="12" xfId="0">
      <alignment horizontal="center" vertical="center"/>
    </xf>
    <xf numFmtId="201" fontId="10" fillId="0" borderId="12" xfId="0">
      <alignment horizontal="center" vertical="center"/>
    </xf>
    <xf numFmtId="200" fontId="8" fillId="0" borderId="17" xfId="0">
      <alignment horizontal="center" vertical="center"/>
    </xf>
    <xf numFmtId="200" fontId="8" fillId="0" borderId="18" xfId="0">
      <alignment horizontal="center" vertical="center"/>
    </xf>
    <xf numFmtId="200" fontId="2" fillId="0" borderId="18" xfId="0">
      <alignment horizontal="center" vertical="center"/>
    </xf>
    <xf numFmtId="200" fontId="2" fillId="0" borderId="28" xfId="0">
      <alignment horizontal="center" vertical="center"/>
    </xf>
    <xf numFmtId="200" fontId="2" fillId="0" borderId="47" xfId="0">
      <alignment horizontal="center" vertical="center"/>
    </xf>
    <xf numFmtId="200" fontId="8" fillId="0" borderId="28" xfId="0">
      <alignment horizontal="center" vertical="center"/>
    </xf>
    <xf numFmtId="200" fontId="2" fillId="0" borderId="36" xfId="0">
      <alignment horizontal="center" vertical="center"/>
    </xf>
    <xf numFmtId="201" fontId="10" fillId="0" borderId="18" xfId="0">
      <alignment horizontal="center" vertical="center"/>
    </xf>
    <xf numFmtId="200" fontId="8" fillId="3" borderId="19" xfId="0">
      <alignment horizontal="center" vertical="center"/>
    </xf>
    <xf numFmtId="200" fontId="2" fillId="0" borderId="0" xfId="0">
      <alignment horizontal="center" vertical="center"/>
    </xf>
    <xf numFmtId="201" fontId="10" fillId="0" borderId="0" xfId="0">
      <alignment horizontal="center" vertical="center"/>
    </xf>
  </cellXfs>
  <cellStyles count="1">
    <cellStyle name="Normal" xfId="0" builtinId="0"/>
  </cellStyles>
  <dxfs count="6">
    <dxf>
      <font>
        <color rgb="FF006100"/>
      </font>
      <fill>
        <patternFill patternType="solid">
          <fgColor rgb="FFC6EFCE"/>
          <bgColor rgb="FFC6EFCE"/>
        </patternFill>
      </fill>
    </dxf>
    <dxf>
      <font>
        <color rgb="FF9C0006"/>
      </font>
      <fill>
        <patternFill patternType="solid">
          <fgColor rgb="FFFFC7CE"/>
          <bgColor rgb="FFFFC7CE"/>
        </patternFill>
      </fill>
    </dxf>
    <dxf>
      <fill>
        <patternFill patternType="solid">
          <fgColor theme="9" tint="0.3999450666829432"/>
          <bgColor theme="9" tint="0.3999450666829432"/>
        </patternFill>
      </fill>
    </dxf>
    <dxf>
      <fill>
        <patternFill patternType="solid">
          <fgColor rgb="FFFF7C80"/>
          <bgColor rgb="FFFF7C80"/>
        </patternFill>
      </fill>
    </dxf>
    <dxf>
      <font>
        <color theme="4" tint="-0.249946592608417"/>
      </font>
      <fill>
        <patternFill patternType="solid">
          <fgColor theme="8" tint="0.5999633777886288"/>
          <bgColor theme="8" tint="0.5999633777886288"/>
        </patternFill>
      </fill>
    </dxf>
    <dxf>
      <font>
        <color theme="9" tint="-0.499984740745262"/>
      </font>
      <fill>
        <patternFill patternType="solid">
          <fgColor theme="9" tint="0.5999633777886288"/>
          <bgColor theme="9" tint="0.5999633777886288"/>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3.xml"/><Relationship Id="rId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xmlns:r="http://schemas.openxmlformats.org/officeDocument/2006/relationships" name="Office">
  <a:themeElements>
    <a:clrScheme name="Office">
      <a:dk1>
        <a:srgbClr val="000000"/>
      </a:dk1>
      <a:lt1>
        <a:srgbClr val="FFFFFF"/>
      </a:lt1>
      <a:dk2>
        <a:srgbClr val="44546A"/>
      </a:dk2>
      <a:lt2>
        <a:srgbClr val="E7E6E6"/>
      </a:lt2>
      <a:accent1>
        <a:srgbClr val="365BB7"/>
      </a:accent1>
      <a:accent2>
        <a:srgbClr val="E66826"/>
      </a:accent2>
      <a:accent3>
        <a:srgbClr val="949494"/>
      </a:accent3>
      <a:accent4>
        <a:srgbClr val="FDB506"/>
      </a:accent4>
      <a:accent5>
        <a:srgbClr val="4B87CB"/>
      </a:accent5>
      <a:accent6>
        <a:srgbClr val="60A038"/>
      </a:accent6>
      <a:hlink>
        <a:srgbClr val="0B4CB4"/>
      </a:hlink>
      <a:folHlink>
        <a:srgbClr val="0B4CB4"/>
      </a:folHlink>
    </a:clrScheme>
    <a:fontScheme name="Office">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sheet1.xml><?xml version="1.0" encoding="utf-8"?>
<worksheet xmlns="http://schemas.openxmlformats.org/spreadsheetml/2006/main" xmlns:r="http://schemas.openxmlformats.org/officeDocument/2006/relationships">
  <dimension ref="A1:AI652"/>
  <sheetViews>
    <sheetView workbookViewId="0" showGridLines="0"/>
  </sheetViews>
  <sheetFormatPr defaultRowHeight="15"/>
  <cols>
    <col min="1" max="1" width="1.77" customWidth="1"/>
    <col min="2" max="2" width="19.79" customWidth="1"/>
    <col min="3" max="3" width="12.40" customWidth="1"/>
    <col min="4" max="4" width="20.00" customWidth="1"/>
    <col min="5" max="5" width="9.48" customWidth="1"/>
    <col min="6" max="6" width="10.83" customWidth="1"/>
    <col min="7" max="7" width="13.44" customWidth="1"/>
    <col min="8" max="8" width="10.42" customWidth="1"/>
    <col min="9" max="9" width="9.58" customWidth="1"/>
    <col min="10" max="10" width="13.23" customWidth="1"/>
    <col min="11" max="11" width="12.19" customWidth="1"/>
    <col min="12" max="12" width="10.52" customWidth="1"/>
    <col min="13" max="13" width="10.31" customWidth="1"/>
    <col min="14" max="14" width="10.21" customWidth="1"/>
    <col min="15" max="15" width="9.58" customWidth="1"/>
    <col min="16" max="16" width="11.77" customWidth="1"/>
    <col min="17" max="17" width="12.71" customWidth="1"/>
    <col min="18" max="18" width="8.23" customWidth="1"/>
    <col min="19" max="19" width="7.40" customWidth="1"/>
    <col min="16377" max="16377" width="5.63" customWidth="1"/>
    <col min="16378" max="16378" width="5.63" customWidth="1"/>
    <col min="16379" max="16379" width="5.63" customWidth="1"/>
    <col min="16380" max="16380" width="5.63" customWidth="1"/>
    <col min="16381" max="16381" width="5.63" customWidth="1"/>
    <col min="16382" max="16382" width="5.63" customWidth="1"/>
    <col min="16383" max="16383" width="5.63" customWidth="1"/>
    <col min="16384" max="16384" width="5.63" customWidth="1"/>
  </cols>
  <sheetData>
    <row r="1" customHeight="1" ht="60">
      <c r="B1" t="s" s="1">
        <v>0</v>
      </c>
      <c r="C1" s="1"/>
      <c r="D1" s="1"/>
      <c r="E1" s="1"/>
      <c r="F1" s="1"/>
      <c r="G1" s="1"/>
      <c r="H1" s="2"/>
      <c r="I1" s="2"/>
      <c r="P1" t="s" s="3">
        <v>1</v>
      </c>
      <c r="Q1" s="4">
        <f> TODAY()</f>
        <v>46104</v>
      </c>
    </row>
    <row r="2" customHeight="1" ht="49">
      <c r="B2" t="s" s="5">
        <v>2</v>
      </c>
      <c r="C2" s="5"/>
      <c r="D2" s="5"/>
      <c r="E2" s="5"/>
      <c r="F2" s="5"/>
      <c r="G2" s="5"/>
      <c r="H2" s="5"/>
      <c r="I2" s="5"/>
      <c r="J2" s="5"/>
      <c r="K2" s="5"/>
      <c r="L2" s="5"/>
      <c r="M2" s="5"/>
      <c r="N2" s="5"/>
      <c r="O2" s="5"/>
      <c r="P2" s="6"/>
      <c r="Q2" s="7"/>
    </row>
    <row r="3" customHeight="1" ht="50">
      <c r="B3" t="s" s="8">
        <v>3</v>
      </c>
      <c r="C3" s="9"/>
      <c r="D3" s="9"/>
      <c r="E3" s="9"/>
      <c r="F3" s="9"/>
      <c r="G3" s="9"/>
      <c r="H3" s="9"/>
      <c r="I3" s="9"/>
      <c r="J3" s="9"/>
      <c r="K3" s="9"/>
      <c r="L3" s="9"/>
      <c r="M3" s="9"/>
      <c r="N3" s="9"/>
      <c r="O3" s="9"/>
    </row>
    <row r="4" customHeight="1" ht="24">
      <c r="B4" t="s" s="10">
        <v>4</v>
      </c>
    </row>
    <row r="5" customHeight="1" ht="24"/>
    <row r="6" customHeight="1" ht="25">
      <c r="B6" t="s" s="11">
        <v>5</v>
      </c>
      <c r="C6" s="12"/>
      <c r="D6" s="13"/>
      <c r="E6" s="14"/>
      <c r="G6" t="s" s="11">
        <v>6</v>
      </c>
      <c r="H6" s="12"/>
      <c r="I6" s="13"/>
      <c r="J6" s="14"/>
      <c r="L6" t="s" s="11">
        <v>7</v>
      </c>
      <c r="M6" s="12"/>
      <c r="N6" s="13"/>
      <c r="O6" s="14"/>
    </row>
    <row r="7" customHeight="1" ht="23"/>
    <row r="8" customHeight="1" ht="40">
      <c r="B8" t="s" s="15">
        <v>8</v>
      </c>
      <c r="C8" s="15"/>
      <c r="D8" s="15"/>
      <c r="E8" s="15"/>
      <c r="F8" s="15"/>
      <c r="G8" s="15"/>
      <c r="H8" s="2"/>
    </row>
    <row r="9" customHeight="1" ht="25">
      <c r="A9" s="16"/>
      <c r="B9" s="16"/>
      <c r="C9" s="16"/>
      <c r="D9" s="16"/>
      <c r="E9" s="16"/>
      <c r="F9" s="16"/>
      <c r="G9" s="16"/>
      <c r="H9" s="16"/>
      <c r="I9" s="16"/>
      <c r="J9" s="16"/>
      <c r="K9" s="16"/>
      <c r="L9" s="16"/>
      <c r="M9" s="16"/>
      <c r="N9" s="16"/>
      <c r="O9" s="16"/>
      <c r="P9" s="16"/>
      <c r="Q9" s="16"/>
      <c r="R9" s="16"/>
    </row>
    <row r="10" customHeight="1" ht="25">
      <c r="A10" s="16"/>
      <c r="B10" t="s" s="17">
        <v>9</v>
      </c>
      <c r="C10" s="18"/>
      <c r="D10" s="18"/>
      <c r="E10" t="s" s="19">
        <v>10</v>
      </c>
      <c r="F10" s="20"/>
      <c r="G10" s="21"/>
      <c r="H10" s="22"/>
      <c r="I10" t="s" s="23">
        <v>11</v>
      </c>
      <c r="J10" s="24"/>
      <c r="K10" s="16"/>
      <c r="L10" s="16"/>
      <c r="M10" s="16"/>
      <c r="N10" s="16"/>
      <c r="O10" s="16"/>
    </row>
    <row r="11" customHeight="1" ht="25">
      <c r="A11" s="16"/>
      <c r="B11" t="s" s="25">
        <v>12</v>
      </c>
      <c r="C11" s="26"/>
      <c r="D11" s="26"/>
      <c r="E11" s="27"/>
      <c r="F11" s="28"/>
      <c r="G11" s="28"/>
      <c r="H11" s="28"/>
      <c r="I11" s="28"/>
      <c r="J11" s="29"/>
      <c r="K11" s="16"/>
      <c r="L11" s="16"/>
      <c r="M11" s="16"/>
      <c r="N11" s="16"/>
    </row>
    <row r="12" customHeight="1" ht="25">
      <c r="A12" s="16"/>
      <c r="B12" t="s" s="25">
        <v>13</v>
      </c>
      <c r="C12" s="30"/>
      <c r="D12" s="30"/>
      <c r="E12" s="31"/>
      <c r="F12" s="31"/>
      <c r="G12" s="31"/>
      <c r="H12" s="31"/>
      <c r="I12" s="31"/>
      <c r="J12" s="32"/>
      <c r="K12" s="16"/>
      <c r="L12" s="16"/>
      <c r="M12" s="16"/>
      <c r="N12" s="16"/>
      <c r="O12" s="16"/>
    </row>
    <row r="13" customHeight="1" ht="25">
      <c r="A13" s="16"/>
      <c r="B13" t="s" s="33">
        <v>14</v>
      </c>
      <c r="C13" s="34"/>
      <c r="D13" s="35"/>
      <c r="E13" s="36"/>
      <c r="F13" t="s" s="37">
        <v>15</v>
      </c>
      <c r="G13" s="37"/>
      <c r="H13" s="36"/>
      <c r="I13" t="s" s="38">
        <v>11</v>
      </c>
      <c r="J13" s="39"/>
      <c r="K13" s="16"/>
      <c r="L13" s="16"/>
      <c r="M13" s="16"/>
      <c r="N13" s="16"/>
      <c r="O13" s="16"/>
    </row>
    <row r="14" customHeight="1" ht="25">
      <c r="A14" s="16"/>
      <c r="B14" s="40"/>
      <c r="C14" s="41"/>
      <c r="D14" s="41"/>
      <c r="E14" s="41"/>
      <c r="F14" s="41"/>
      <c r="G14" s="41"/>
      <c r="H14" s="41"/>
      <c r="I14" s="41"/>
      <c r="J14" s="41"/>
      <c r="K14" s="16"/>
      <c r="L14" s="16"/>
      <c r="M14" s="16"/>
      <c r="N14" s="16"/>
    </row>
    <row r="15" customHeight="1" ht="25">
      <c r="A15" s="16"/>
      <c r="B15" t="s" s="42">
        <v>16</v>
      </c>
      <c r="C15" s="43"/>
      <c r="D15" s="44"/>
      <c r="E15" s="45"/>
      <c r="F15" t="s" s="46">
        <v>17</v>
      </c>
      <c r="G15" s="47"/>
      <c r="H15" s="48"/>
      <c r="I15" t="s" s="49">
        <v>11</v>
      </c>
      <c r="J15" s="50"/>
      <c r="K15" s="16"/>
      <c r="L15" s="16"/>
      <c r="M15" s="16"/>
      <c r="N15" s="16"/>
      <c r="O15" s="16"/>
    </row>
    <row r="16" customHeight="1" ht="25">
      <c r="A16" s="16"/>
      <c r="B16" s="40"/>
      <c r="C16" s="41"/>
      <c r="D16" s="41"/>
      <c r="E16" s="41"/>
      <c r="F16" s="41"/>
      <c r="G16" s="41"/>
      <c r="H16" s="41"/>
      <c r="I16" s="41"/>
      <c r="J16" s="41"/>
      <c r="K16" s="16"/>
      <c r="L16" s="16"/>
      <c r="M16" s="16"/>
      <c r="N16" s="16"/>
      <c r="O16" s="16"/>
    </row>
    <row r="17" customHeight="1" ht="25">
      <c r="A17" s="16"/>
      <c r="B17" t="s" s="51">
        <v>18</v>
      </c>
      <c r="C17" s="52"/>
      <c r="D17" s="53"/>
      <c r="E17" s="54"/>
      <c r="F17" t="s" s="18">
        <v>17</v>
      </c>
      <c r="G17" s="55"/>
      <c r="H17" s="56"/>
      <c r="I17" s="56"/>
      <c r="J17" s="57"/>
      <c r="K17" s="16"/>
      <c r="L17" s="16"/>
      <c r="M17" s="16"/>
      <c r="N17" s="16"/>
      <c r="O17" s="16"/>
    </row>
    <row r="18" customHeight="1" ht="25">
      <c r="A18" s="16"/>
      <c r="B18" t="s" s="33">
        <v>19</v>
      </c>
      <c r="C18" s="35"/>
      <c r="D18" s="35"/>
      <c r="E18" s="36"/>
      <c r="F18" t="s" s="37">
        <v>17</v>
      </c>
      <c r="G18" s="58"/>
      <c r="H18" s="59"/>
      <c r="I18" s="59"/>
      <c r="J18" s="60"/>
      <c r="K18" s="16"/>
      <c r="L18" s="16"/>
      <c r="M18" s="16"/>
      <c r="N18" s="16"/>
      <c r="O18" s="16"/>
    </row>
    <row r="19">
      <c r="P19" s="61"/>
      <c r="Q19" s="61"/>
      <c r="R19" s="61"/>
    </row>
    <row r="21" customHeight="1" ht="40">
      <c r="B21" t="s" s="62">
        <v>20</v>
      </c>
      <c r="C21" s="62"/>
      <c r="D21" s="62"/>
      <c r="E21" s="62"/>
      <c r="F21" s="62"/>
      <c r="G21" s="62"/>
      <c r="H21" s="62"/>
      <c r="I21" s="62"/>
      <c r="J21" s="62"/>
      <c r="K21" s="62"/>
      <c r="L21" s="62"/>
      <c r="M21" s="62"/>
      <c r="N21" s="62"/>
      <c r="O21" s="62"/>
    </row>
    <row r="22" customHeight="1" ht="25"/>
    <row r="23" customHeight="1" ht="43">
      <c r="B23" t="s" s="15">
        <v>21</v>
      </c>
      <c r="C23" s="15"/>
      <c r="D23" s="15"/>
      <c r="E23" s="15"/>
      <c r="F23" s="15"/>
      <c r="G23" s="15"/>
      <c r="H23" s="15"/>
      <c r="I23" s="15"/>
      <c r="J23" s="15"/>
      <c r="N23" s="61"/>
      <c r="O23" s="61"/>
      <c r="P23" s="61"/>
      <c r="Q23" s="61"/>
      <c r="R23" s="61"/>
    </row>
    <row r="24" customHeight="1" ht="38">
      <c r="B24" t="s" s="63">
        <v>22</v>
      </c>
      <c r="C24" s="64"/>
      <c r="D24" s="64"/>
      <c r="E24" t="s" s="65">
        <v>23</v>
      </c>
      <c r="F24" s="66"/>
      <c r="G24" s="67"/>
      <c r="H24" s="67"/>
      <c r="I24" s="67"/>
      <c r="J24" t="s" s="68">
        <v>24</v>
      </c>
      <c r="K24" s="69"/>
      <c r="L24" s="70">
        <f>SUM(L31:L45)</f>
        <v>0</v>
      </c>
      <c r="M24" s="71"/>
      <c r="N24" s="61"/>
      <c r="O24" s="61"/>
      <c r="P24" s="61"/>
      <c r="Q24" s="61"/>
      <c r="R24" s="61"/>
    </row>
    <row r="25" customHeight="1" ht="40">
      <c r="B25" t="s" s="72">
        <v>25</v>
      </c>
      <c r="C25" s="73"/>
      <c r="D25" s="73"/>
      <c r="E25" t="s" s="74">
        <v>26</v>
      </c>
      <c r="F25" s="75"/>
      <c r="G25" s="61"/>
      <c r="H25" s="61"/>
      <c r="I25" s="61"/>
      <c r="J25" t="s" s="76">
        <v>27</v>
      </c>
      <c r="K25" s="77"/>
      <c r="L25" s="78">
        <f>SUMIF(E31:E45,"A-Klinik SIWF",L31:L45)+SUMIF(E31:E45,"WB-Stätte mit Zentrumsfunktion",L31:L45)</f>
        <v>0</v>
      </c>
      <c r="M25" s="79"/>
      <c r="N25" s="61"/>
      <c r="O25" s="61"/>
      <c r="P25" s="61"/>
      <c r="Q25" s="61"/>
      <c r="R25" s="61"/>
    </row>
    <row r="26" customHeight="1" ht="40">
      <c r="B26" t="s" s="80">
        <v>28</v>
      </c>
      <c r="C26" s="81"/>
      <c r="D26" s="81"/>
      <c r="E26" t="s" s="82">
        <v>29</v>
      </c>
      <c r="F26" s="83"/>
      <c r="G26" s="61"/>
      <c r="H26" s="61"/>
      <c r="I26" s="61"/>
      <c r="J26" t="s" s="84">
        <v>30</v>
      </c>
      <c r="K26" s="85"/>
      <c r="L26" s="86">
        <f>SUMIF(E31:E45,"andere WB-Stätte SIWF",L31:L45)</f>
        <v>0</v>
      </c>
      <c r="M26" s="87"/>
      <c r="N26" s="61"/>
      <c r="O26" s="61"/>
      <c r="P26" s="61"/>
      <c r="Q26" s="61"/>
      <c r="R26" s="61"/>
    </row>
    <row r="27" customHeight="1" ht="13">
      <c r="B27" s="88"/>
      <c r="C27" s="88"/>
      <c r="D27" s="88"/>
      <c r="E27" s="89"/>
      <c r="F27" s="90"/>
      <c r="G27" s="61"/>
      <c r="H27" s="61"/>
      <c r="I27" s="61"/>
      <c r="J27" s="91"/>
      <c r="K27" s="91"/>
      <c r="L27" s="61"/>
      <c r="N27" s="61"/>
      <c r="O27" s="61"/>
      <c r="P27" s="61"/>
      <c r="Q27" s="61"/>
      <c r="R27" s="61"/>
    </row>
    <row r="28" customHeight="1" ht="40">
      <c r="B28" s="92"/>
      <c r="C28" s="92"/>
      <c r="D28" s="92"/>
      <c r="E28" s="89"/>
      <c r="F28" s="90"/>
      <c r="G28" s="61"/>
      <c r="H28" s="61"/>
      <c r="I28" s="61"/>
      <c r="J28" t="str" s="93">
        <f>IF(AND(L24&gt;=24,L25&gt;=12),"Sie haben ausreichend klinische Praxis dokumentiert.","ACHTUNG: Sie haben nicht ausreichend klinische Praxis dokumentiert.")</f>
        <v>ACHTUNG: Sie haben nicht ausreichend klinische Praxis dokumentiert.</v>
      </c>
      <c r="K28" s="94"/>
      <c r="L28" s="94"/>
      <c r="M28" s="95"/>
      <c r="N28" s="61"/>
      <c r="O28" s="61"/>
      <c r="P28" s="61"/>
      <c r="Q28" s="61"/>
      <c r="R28" s="61"/>
    </row>
    <row r="30" customHeight="1" ht="50">
      <c r="B30" t="s" s="96">
        <v>31</v>
      </c>
      <c r="C30" s="97"/>
      <c r="D30" s="97"/>
      <c r="E30" t="s" s="98">
        <v>32</v>
      </c>
      <c r="F30" s="99"/>
      <c r="G30" s="99"/>
      <c r="H30" t="s" s="100">
        <v>33</v>
      </c>
      <c r="I30" t="s" s="100">
        <v>34</v>
      </c>
      <c r="J30" t="s" s="100">
        <v>35</v>
      </c>
      <c r="K30" t="s" s="100">
        <v>36</v>
      </c>
      <c r="L30" t="s" s="100">
        <v>37</v>
      </c>
      <c r="M30" t="s" s="101">
        <v>11</v>
      </c>
      <c r="N30" s="61"/>
      <c r="O30" s="61"/>
      <c r="P30" s="61"/>
      <c r="Q30" s="61"/>
      <c r="R30" s="61"/>
    </row>
    <row r="31" customHeight="1" ht="25">
      <c r="B31" s="102"/>
      <c r="C31" s="103"/>
      <c r="D31" s="103"/>
      <c r="E31" s="104"/>
      <c r="H31" s="105"/>
      <c r="I31" s="106"/>
      <c r="J31" s="106"/>
      <c r="K31" s="103"/>
      <c r="L31" s="107"/>
      <c r="M31" s="108"/>
    </row>
    <row r="32" customHeight="1" ht="25">
      <c r="B32" s="109"/>
      <c r="C32" s="110"/>
      <c r="D32" s="110"/>
      <c r="E32" s="104"/>
      <c r="H32" s="111"/>
      <c r="I32" s="112"/>
      <c r="J32" s="112"/>
      <c r="K32" s="103"/>
      <c r="L32" s="113"/>
      <c r="M32" s="32"/>
    </row>
    <row r="33" customHeight="1" ht="25">
      <c r="B33" s="109"/>
      <c r="C33" s="110"/>
      <c r="D33" s="110"/>
      <c r="E33" s="104"/>
      <c r="H33" s="105"/>
      <c r="I33" s="106"/>
      <c r="J33" s="106"/>
      <c r="K33" s="103"/>
      <c r="L33" s="113"/>
      <c r="M33" s="32"/>
    </row>
    <row r="34" customHeight="1" ht="25">
      <c r="B34" s="109"/>
      <c r="C34" s="110"/>
      <c r="D34" s="110"/>
      <c r="E34" s="104"/>
      <c r="H34" s="111"/>
      <c r="I34" s="112"/>
      <c r="J34" s="112"/>
      <c r="K34" s="103"/>
      <c r="L34" s="113"/>
      <c r="M34" s="32"/>
    </row>
    <row r="35" customHeight="1" ht="25">
      <c r="B35" s="109"/>
      <c r="C35" s="110"/>
      <c r="D35" s="110"/>
      <c r="E35" s="104"/>
      <c r="H35" s="111"/>
      <c r="I35" s="112"/>
      <c r="J35" s="112"/>
      <c r="K35" s="103"/>
      <c r="L35" s="113"/>
      <c r="M35" s="32"/>
    </row>
    <row r="36" customHeight="1" ht="25">
      <c r="B36" s="114"/>
      <c r="C36" s="115"/>
      <c r="D36" s="116"/>
      <c r="E36" s="104"/>
      <c r="F36" s="115"/>
      <c r="G36" s="115"/>
      <c r="H36" s="111"/>
      <c r="I36" s="112"/>
      <c r="J36" s="112"/>
      <c r="K36" s="103"/>
      <c r="L36" s="113"/>
      <c r="M36" s="32"/>
    </row>
    <row r="37" customHeight="1" ht="25">
      <c r="B37" s="109"/>
      <c r="C37" s="110"/>
      <c r="D37" s="110"/>
      <c r="E37" s="104"/>
      <c r="F37" s="115"/>
      <c r="G37" s="115"/>
      <c r="H37" s="111"/>
      <c r="I37" s="112"/>
      <c r="J37" s="112"/>
      <c r="K37" s="103"/>
      <c r="L37" s="113"/>
      <c r="M37" s="32"/>
    </row>
    <row r="38" customHeight="1" ht="25">
      <c r="B38" s="114"/>
      <c r="C38" s="115"/>
      <c r="D38" s="116"/>
      <c r="E38" s="104"/>
      <c r="F38" s="115"/>
      <c r="G38" s="115"/>
      <c r="H38" s="111"/>
      <c r="I38" s="112"/>
      <c r="J38" s="112"/>
      <c r="K38" s="103"/>
      <c r="L38" s="113"/>
      <c r="M38" s="32"/>
    </row>
    <row r="39" customHeight="1" ht="25">
      <c r="B39" s="114"/>
      <c r="C39" s="115"/>
      <c r="D39" s="116"/>
      <c r="E39" s="104"/>
      <c r="F39" s="115"/>
      <c r="G39" s="115"/>
      <c r="H39" s="111"/>
      <c r="I39" s="112"/>
      <c r="J39" s="112"/>
      <c r="K39" s="103"/>
      <c r="L39" s="113"/>
      <c r="M39" s="32"/>
    </row>
    <row r="40" customHeight="1" ht="25">
      <c r="B40" s="114"/>
      <c r="C40" s="115"/>
      <c r="D40" s="116"/>
      <c r="E40" s="104"/>
      <c r="F40" s="115"/>
      <c r="G40" s="115"/>
      <c r="H40" s="111"/>
      <c r="I40" s="112"/>
      <c r="J40" s="112"/>
      <c r="K40" s="103"/>
      <c r="L40" s="113"/>
      <c r="M40" s="32"/>
    </row>
    <row r="41" customHeight="1" ht="25">
      <c r="B41" s="114"/>
      <c r="C41" s="115"/>
      <c r="D41" s="116"/>
      <c r="E41" s="104"/>
      <c r="F41" s="115"/>
      <c r="G41" s="115"/>
      <c r="H41" s="111"/>
      <c r="I41" s="112"/>
      <c r="J41" s="112"/>
      <c r="K41" s="103"/>
      <c r="L41" s="113"/>
      <c r="M41" s="32"/>
    </row>
    <row r="42" customHeight="1" ht="25">
      <c r="B42" s="114"/>
      <c r="C42" s="115"/>
      <c r="D42" s="116"/>
      <c r="E42" s="104"/>
      <c r="F42" s="115"/>
      <c r="G42" s="115"/>
      <c r="H42" s="111"/>
      <c r="I42" s="112"/>
      <c r="J42" s="112"/>
      <c r="K42" s="103"/>
      <c r="L42" s="113"/>
      <c r="M42" s="32"/>
    </row>
    <row r="43" customHeight="1" ht="25">
      <c r="B43" s="109"/>
      <c r="C43" s="110"/>
      <c r="D43" s="110"/>
      <c r="E43" s="104"/>
      <c r="F43" s="115"/>
      <c r="G43" s="115"/>
      <c r="H43" s="111"/>
      <c r="I43" s="112"/>
      <c r="J43" s="112"/>
      <c r="K43" s="103"/>
      <c r="L43" s="113"/>
      <c r="M43" s="32"/>
    </row>
    <row r="44" customHeight="1" ht="25">
      <c r="B44" s="109"/>
      <c r="C44" s="110"/>
      <c r="D44" s="110"/>
      <c r="E44" s="104"/>
      <c r="F44" s="115"/>
      <c r="G44" s="115"/>
      <c r="H44" s="111"/>
      <c r="I44" s="112"/>
      <c r="J44" s="112"/>
      <c r="K44" s="103"/>
      <c r="L44" s="113"/>
      <c r="M44" s="32"/>
    </row>
    <row r="45" customHeight="1" ht="25">
      <c r="B45" s="117"/>
      <c r="C45" s="118"/>
      <c r="D45" s="118"/>
      <c r="E45" s="119"/>
      <c r="F45" s="120"/>
      <c r="G45" s="120"/>
      <c r="H45" s="121"/>
      <c r="I45" s="122"/>
      <c r="J45" s="122"/>
      <c r="K45" s="123"/>
      <c r="L45" s="124"/>
      <c r="M45" s="125"/>
    </row>
    <row r="46" customHeight="1" ht="26">
      <c r="B46" s="126"/>
      <c r="C46" s="126"/>
      <c r="D46" s="126"/>
      <c r="E46" s="126"/>
      <c r="F46" s="126"/>
      <c r="G46" s="126"/>
      <c r="H46" s="127"/>
      <c r="I46" s="128"/>
      <c r="J46" t="s" s="129">
        <v>38</v>
      </c>
      <c r="K46" s="129">
        <f> SUM(K31:K45)</f>
        <v>0</v>
      </c>
      <c r="L46" s="130">
        <f>SUM(L31:L45)</f>
        <v>0</v>
      </c>
      <c r="M46" s="128"/>
    </row>
    <row r="47" customHeight="1" ht="26">
      <c r="B47" t="s" s="131">
        <v>39</v>
      </c>
      <c r="C47" s="131"/>
      <c r="D47" s="131"/>
      <c r="E47" s="131"/>
      <c r="F47" s="131"/>
      <c r="G47" s="131"/>
      <c r="H47" s="131"/>
      <c r="I47" s="131"/>
      <c r="J47" s="131"/>
      <c r="K47" s="131"/>
      <c r="L47" s="131"/>
      <c r="M47" s="132"/>
    </row>
    <row r="48" customHeight="1" ht="19"/>
    <row r="49" customHeight="1" ht="13">
      <c r="B49" t="s" s="133">
        <v>40</v>
      </c>
      <c r="C49" s="134"/>
      <c r="D49" s="135"/>
      <c r="E49" s="135"/>
      <c r="F49" s="135"/>
      <c r="G49" s="135"/>
      <c r="H49" s="135"/>
      <c r="I49" s="135"/>
      <c r="J49" s="135"/>
      <c r="K49" s="135"/>
      <c r="L49" s="135"/>
      <c r="M49" s="136"/>
      <c r="N49" s="137"/>
      <c r="O49" s="137"/>
    </row>
    <row r="50" customHeight="1" ht="14">
      <c r="B50" s="138"/>
      <c r="C50" s="139"/>
      <c r="D50" s="140"/>
      <c r="E50" s="140"/>
      <c r="F50" s="140"/>
      <c r="G50" s="140"/>
      <c r="H50" s="140"/>
      <c r="I50" s="140"/>
      <c r="J50" s="140"/>
      <c r="K50" s="140"/>
      <c r="L50" s="140"/>
      <c r="M50" s="141"/>
      <c r="N50" s="137"/>
      <c r="O50" s="137"/>
    </row>
    <row r="51" customHeight="1" ht="14">
      <c r="B51" s="138"/>
      <c r="C51" s="139"/>
      <c r="D51" s="140"/>
      <c r="E51" s="140"/>
      <c r="F51" s="140"/>
      <c r="G51" s="140"/>
      <c r="H51" s="140"/>
      <c r="I51" s="140"/>
      <c r="J51" s="140"/>
      <c r="K51" s="140"/>
      <c r="L51" s="140"/>
      <c r="M51" s="141"/>
      <c r="N51" s="137"/>
      <c r="O51" s="137"/>
    </row>
    <row r="52" customHeight="1" ht="14">
      <c r="B52" s="138"/>
      <c r="C52" s="139"/>
      <c r="D52" s="140"/>
      <c r="E52" s="140"/>
      <c r="F52" s="140"/>
      <c r="G52" s="140"/>
      <c r="H52" s="140"/>
      <c r="I52" s="140"/>
      <c r="J52" s="140"/>
      <c r="K52" s="140"/>
      <c r="L52" s="140"/>
      <c r="M52" s="141"/>
      <c r="N52" s="137"/>
      <c r="O52" s="137"/>
    </row>
    <row r="53" customHeight="1" ht="14">
      <c r="B53" s="138"/>
      <c r="C53" s="139"/>
      <c r="D53" s="140"/>
      <c r="E53" s="140"/>
      <c r="F53" s="140"/>
      <c r="G53" s="140"/>
      <c r="H53" s="140"/>
      <c r="I53" s="140"/>
      <c r="J53" s="140"/>
      <c r="K53" s="140"/>
      <c r="L53" s="140"/>
      <c r="M53" s="141"/>
      <c r="N53" s="137"/>
      <c r="O53" s="137"/>
    </row>
    <row r="54" customHeight="1" ht="14">
      <c r="B54" s="142"/>
      <c r="C54" s="143"/>
      <c r="D54" s="144"/>
      <c r="E54" s="144"/>
      <c r="F54" s="144"/>
      <c r="G54" s="144"/>
      <c r="H54" s="144"/>
      <c r="I54" s="144"/>
      <c r="J54" s="144"/>
      <c r="K54" s="144"/>
      <c r="L54" s="144"/>
      <c r="M54" s="145"/>
      <c r="N54" s="137"/>
      <c r="O54" s="137"/>
    </row>
    <row r="55" customHeight="1" ht="31">
      <c r="B55" s="146"/>
      <c r="C55" s="137"/>
      <c r="D55" s="137"/>
      <c r="E55" s="137"/>
      <c r="F55" s="137"/>
      <c r="G55" s="137"/>
      <c r="H55" s="137"/>
      <c r="I55" s="137"/>
      <c r="J55" s="137"/>
      <c r="K55" s="137"/>
      <c r="L55" s="137"/>
      <c r="M55" s="137"/>
      <c r="N55" s="137"/>
      <c r="O55" s="137"/>
    </row>
    <row r="56" customHeight="1" ht="49">
      <c r="B56" t="s" s="15">
        <v>41</v>
      </c>
      <c r="C56" s="15"/>
      <c r="D56" s="15"/>
      <c r="E56" s="15"/>
      <c r="F56" s="15"/>
      <c r="G56" s="15"/>
      <c r="H56" s="15"/>
      <c r="I56" s="15"/>
      <c r="J56" s="15"/>
    </row>
    <row r="57" customHeight="1" ht="49">
      <c r="B57" s="15"/>
      <c r="C57" s="15"/>
      <c r="D57" s="15"/>
      <c r="E57" s="15"/>
      <c r="F57" s="15"/>
      <c r="G57" s="15"/>
      <c r="H57" t="str" s="93">
        <f>IF(OR(B60="Dissertation",B60="Publikation als Erst- oder Letztautor:in",B60="Vortrag an einem wissenschaftlichen Kongress als Erstautor:in"),"Sie haben mind. eine wissenschaftliche Arbeit dokumentiert.","ACHTUNG: Sie haben keine wissenschaftliche Arbeit dokumentiert.")</f>
        <v>Sie haben mind. eine wissenschaftliche Arbeit dokumentiert.</v>
      </c>
      <c r="I57" s="94"/>
      <c r="J57" s="94"/>
      <c r="K57" s="95"/>
    </row>
    <row r="58" customHeight="1" ht="10">
      <c r="B58" s="15"/>
      <c r="C58" s="15"/>
      <c r="D58" s="15"/>
      <c r="E58" s="15"/>
      <c r="F58" s="15"/>
      <c r="G58" s="15"/>
      <c r="H58" s="15"/>
      <c r="I58" s="15"/>
      <c r="J58" s="15"/>
    </row>
    <row r="59" customHeight="1" ht="49">
      <c r="B59" t="s" s="147">
        <v>42</v>
      </c>
      <c r="C59" s="148"/>
      <c r="D59" s="148"/>
      <c r="E59" t="s" s="149">
        <v>43</v>
      </c>
      <c r="F59" s="148"/>
      <c r="G59" s="150"/>
      <c r="H59" t="s" s="149">
        <v>44</v>
      </c>
      <c r="I59" s="148"/>
      <c r="J59" s="150"/>
      <c r="K59" t="s" s="101">
        <v>11</v>
      </c>
    </row>
    <row r="60" customHeight="1" ht="27">
      <c r="B60" t="s" s="151">
        <v>45</v>
      </c>
      <c r="C60" s="152"/>
      <c r="D60" s="153"/>
      <c r="E60" s="154"/>
      <c r="F60" s="155"/>
      <c r="G60" s="155"/>
      <c r="H60" s="156"/>
      <c r="I60" s="152"/>
      <c r="J60" s="153"/>
      <c r="K60" s="157"/>
    </row>
    <row r="61" customHeight="1" ht="27">
      <c r="B61" s="158"/>
      <c r="C61" s="159"/>
      <c r="D61" s="160"/>
      <c r="E61" s="161"/>
      <c r="F61" s="162"/>
      <c r="G61" s="162"/>
      <c r="H61" s="163"/>
      <c r="I61" s="164"/>
      <c r="J61" s="165"/>
      <c r="K61" s="166"/>
    </row>
    <row r="62" customHeight="1" ht="25">
      <c r="B62" s="167"/>
      <c r="C62" s="168"/>
      <c r="D62" s="169"/>
      <c r="E62" s="170"/>
      <c r="F62" s="171"/>
      <c r="G62" s="171"/>
      <c r="H62" s="172"/>
      <c r="I62" s="168"/>
      <c r="J62" s="169"/>
      <c r="K62" s="173"/>
    </row>
    <row r="63" customHeight="1" ht="25">
      <c r="B63" s="67"/>
      <c r="C63" s="67"/>
      <c r="D63" s="67"/>
      <c r="E63" s="174"/>
      <c r="F63" s="174"/>
      <c r="G63" s="174"/>
      <c r="H63" s="174"/>
      <c r="I63" s="174"/>
      <c r="J63" s="174"/>
    </row>
    <row r="64" customHeight="1" ht="60">
      <c r="B64" t="s" s="15">
        <v>46</v>
      </c>
      <c r="C64" s="15"/>
      <c r="D64" s="15"/>
      <c r="E64" s="15"/>
      <c r="F64" s="15"/>
      <c r="G64" s="15"/>
    </row>
    <row r="65">
      <c r="B65" t="s" s="175">
        <v>47</v>
      </c>
      <c r="C65" s="175"/>
      <c r="D65" s="175"/>
      <c r="E65" s="175"/>
      <c r="F65" s="175"/>
      <c r="G65" s="175"/>
      <c r="H65" s="175"/>
      <c r="I65" s="2"/>
    </row>
    <row r="67" customHeight="1" ht="50">
      <c r="B67" t="s" s="176">
        <v>48</v>
      </c>
      <c r="C67" s="41"/>
      <c r="D67" s="177"/>
      <c r="E67" t="str" s="178">
        <f>IF(OR(I73="Sie haben ein umfassendes fachliches Curriculum dokumentiert.",I90="Sie haben ausreichend Weiterbildungscredits dokumentiert."),"Sie haben ausreichend theoretische Weiterbildung dokumentiert.","ACHTUNG: Sie haben nicht ausreichend theoretische Weiterbildung dokumentiert.")</f>
        <v>ACHTUNG: Sie haben nicht ausreichend theoretische Weiterbildung dokumentiert.</v>
      </c>
      <c r="F67" s="179"/>
      <c r="G67" s="180"/>
      <c r="H67" s="180"/>
      <c r="I67" s="180"/>
      <c r="J67" s="180"/>
      <c r="K67" s="180"/>
      <c r="L67" s="181"/>
    </row>
    <row r="68" customHeight="1" ht="50">
      <c r="B68" s="182"/>
      <c r="C68" s="182"/>
      <c r="D68" s="182"/>
      <c r="E68" s="183"/>
      <c r="F68" s="184"/>
      <c r="G68" s="67"/>
      <c r="H68" s="67"/>
      <c r="I68" s="91"/>
      <c r="J68" s="91"/>
    </row>
    <row r="69">
      <c r="B69" t="s" s="185">
        <v>49</v>
      </c>
      <c r="C69" s="185"/>
      <c r="D69" s="185"/>
      <c r="E69" s="185"/>
      <c r="F69" s="185"/>
      <c r="G69" s="185"/>
    </row>
    <row r="70" customHeight="1" ht="13">
      <c r="B70" s="62"/>
      <c r="C70" s="62"/>
      <c r="D70" s="62"/>
      <c r="E70" s="62"/>
      <c r="F70" s="62"/>
      <c r="G70" s="62"/>
      <c r="H70" s="62"/>
      <c r="I70" s="62"/>
      <c r="J70" s="62"/>
      <c r="K70" s="62"/>
      <c r="L70" s="62"/>
      <c r="M70" s="62"/>
      <c r="N70" s="62"/>
      <c r="O70" s="62"/>
    </row>
    <row r="71" customHeight="1" ht="30">
      <c r="B71" t="s" s="186">
        <v>50</v>
      </c>
      <c r="C71" s="186"/>
      <c r="D71" s="186"/>
      <c r="E71" s="186"/>
      <c r="F71" s="186"/>
      <c r="G71" s="186"/>
      <c r="H71" s="186"/>
      <c r="I71" s="186"/>
      <c r="J71" s="186"/>
      <c r="K71" s="186"/>
      <c r="L71" s="186"/>
      <c r="M71" s="186"/>
      <c r="N71" s="186"/>
      <c r="O71" s="186"/>
      <c r="P71" s="186"/>
      <c r="Q71" s="186"/>
      <c r="R71" s="186"/>
      <c r="S71" s="186"/>
    </row>
    <row r="72" customHeight="1" ht="30">
      <c r="B72" s="186"/>
      <c r="C72" s="186"/>
      <c r="D72" s="186"/>
      <c r="E72" s="186"/>
      <c r="F72" s="186"/>
      <c r="G72" s="186"/>
      <c r="H72" s="186"/>
      <c r="I72" s="186"/>
      <c r="J72" s="186"/>
      <c r="K72" s="186"/>
      <c r="L72" s="186"/>
      <c r="M72" s="186"/>
      <c r="N72" s="186"/>
      <c r="O72" s="186"/>
      <c r="P72" s="186"/>
      <c r="Q72" s="186"/>
      <c r="R72" s="186"/>
      <c r="S72" s="186"/>
    </row>
    <row r="73" customHeight="1" ht="67">
      <c r="B73" s="62"/>
      <c r="C73" s="62"/>
      <c r="D73" s="62"/>
      <c r="E73" s="62"/>
      <c r="F73" s="62"/>
      <c r="G73" s="62"/>
      <c r="H73" s="62"/>
      <c r="I73" t="str" s="187">
        <f>IF(OR(K76&gt;9,K77&gt;9,K78&gt;9),"Sie haben ein umfassendes fachliches Curriculum dokumentiert.","Sie haben kein umfassendes fachliches Curriculum dokumentiert.")</f>
        <v>Sie haben kein umfassendes fachliches Curriculum dokumentiert.</v>
      </c>
      <c r="J73" s="188"/>
      <c r="K73" s="188"/>
      <c r="L73" s="189"/>
      <c r="M73" s="62"/>
      <c r="N73" s="62"/>
      <c r="O73" s="62"/>
    </row>
    <row r="74" customHeight="1" ht="16">
      <c r="B74" s="62"/>
      <c r="C74" s="62"/>
      <c r="D74" s="62"/>
      <c r="E74" s="62"/>
      <c r="F74" s="62"/>
      <c r="G74" s="62"/>
      <c r="H74" s="190"/>
      <c r="I74" s="191"/>
      <c r="J74" s="192"/>
      <c r="K74" s="192"/>
      <c r="L74" s="192"/>
      <c r="M74" s="62"/>
      <c r="N74" s="62"/>
      <c r="O74" s="62"/>
    </row>
    <row r="75" customHeight="1" ht="55">
      <c r="B75" t="s" s="147">
        <v>51</v>
      </c>
      <c r="C75" s="148"/>
      <c r="D75" s="148"/>
      <c r="E75" t="s" s="149">
        <v>52</v>
      </c>
      <c r="F75" s="148"/>
      <c r="G75" s="150"/>
      <c r="H75" t="s" s="149">
        <v>44</v>
      </c>
      <c r="I75" s="148"/>
      <c r="J75" s="150"/>
      <c r="K75" t="s" s="100">
        <v>53</v>
      </c>
      <c r="L75" t="s" s="101">
        <v>11</v>
      </c>
      <c r="M75" s="62"/>
      <c r="N75" s="62"/>
      <c r="O75" s="62"/>
    </row>
    <row r="76" customHeight="1" ht="25">
      <c r="B76" s="151"/>
      <c r="C76" s="152"/>
      <c r="D76" s="152"/>
      <c r="E76" s="193"/>
      <c r="F76" s="194"/>
      <c r="G76" s="194"/>
      <c r="H76" s="156"/>
      <c r="I76" s="152"/>
      <c r="J76" s="153"/>
      <c r="K76" s="195"/>
      <c r="L76" s="196"/>
    </row>
    <row r="77" customHeight="1" ht="25">
      <c r="B77" s="158"/>
      <c r="C77" s="159"/>
      <c r="D77" s="159"/>
      <c r="E77" s="161"/>
      <c r="F77" s="162"/>
      <c r="G77" s="162"/>
      <c r="H77" s="197"/>
      <c r="I77" s="159"/>
      <c r="J77" s="160"/>
      <c r="K77" s="198"/>
      <c r="L77" s="199"/>
    </row>
    <row r="78" customHeight="1" ht="25">
      <c r="B78" s="167"/>
      <c r="C78" s="168"/>
      <c r="D78" s="168"/>
      <c r="E78" s="170"/>
      <c r="F78" s="171"/>
      <c r="G78" s="171"/>
      <c r="H78" s="172"/>
      <c r="I78" s="168"/>
      <c r="J78" s="169"/>
      <c r="K78" s="200"/>
      <c r="L78" s="201"/>
    </row>
    <row r="79" customHeight="1" ht="25">
      <c r="B79" s="202"/>
      <c r="C79" s="203"/>
      <c r="D79" s="203"/>
      <c r="E79" s="202"/>
      <c r="F79" s="203"/>
      <c r="G79" s="203"/>
      <c r="H79" s="202"/>
      <c r="I79" s="203"/>
      <c r="J79" s="203"/>
      <c r="K79" s="128"/>
      <c r="L79" s="204"/>
    </row>
    <row r="80" customHeight="1" ht="29">
      <c r="B80" t="s" s="185">
        <v>54</v>
      </c>
      <c r="C80" s="185"/>
      <c r="D80" s="185"/>
      <c r="E80" s="185"/>
      <c r="F80" s="185"/>
      <c r="G80" s="185"/>
      <c r="H80" s="62"/>
      <c r="I80" s="62"/>
      <c r="J80" s="62"/>
      <c r="K80" s="62"/>
      <c r="L80" s="62"/>
      <c r="M80" s="62"/>
      <c r="N80" s="62"/>
      <c r="O80" s="62"/>
    </row>
    <row r="81" customHeight="1" ht="25">
      <c r="B81" s="202"/>
      <c r="C81" s="203"/>
      <c r="D81" s="203"/>
      <c r="E81" s="202"/>
      <c r="F81" s="203"/>
      <c r="G81" s="203"/>
      <c r="H81" s="202"/>
      <c r="I81" s="203"/>
      <c r="J81" s="203"/>
      <c r="K81" s="128"/>
      <c r="L81" s="204"/>
      <c r="M81" s="61"/>
      <c r="N81" s="61"/>
    </row>
    <row r="82" customHeight="1" ht="48">
      <c r="B82" t="s" s="63">
        <v>55</v>
      </c>
      <c r="C82" s="64"/>
      <c r="D82" s="64"/>
      <c r="E82" t="s" s="205">
        <v>56</v>
      </c>
      <c r="F82" s="66"/>
      <c r="G82" s="67"/>
      <c r="H82" s="67"/>
      <c r="I82" t="s" s="68">
        <v>57</v>
      </c>
      <c r="J82" s="69"/>
      <c r="K82" s="206">
        <f> SUM(K84+K85+K88)</f>
        <v>0</v>
      </c>
      <c r="L82" s="207"/>
      <c r="M82" s="61"/>
      <c r="N82" s="61"/>
    </row>
    <row r="83" customHeight="1" ht="87">
      <c r="B83" t="s" s="208">
        <v>58</v>
      </c>
      <c r="C83" s="209"/>
      <c r="D83" s="209"/>
      <c r="E83" s="210">
        <v>3</v>
      </c>
      <c r="F83" s="75"/>
      <c r="G83" s="61"/>
      <c r="H83" s="61"/>
      <c r="I83" t="s" s="76">
        <v>59</v>
      </c>
      <c r="J83" s="77"/>
      <c r="K83" t="str" s="211">
        <f>IF(AND(K94="Ja", I133="Ja", K168="Ja"), "Ja", "Nein")</f>
        <v>Nein</v>
      </c>
      <c r="L83" s="212"/>
      <c r="M83" s="61"/>
      <c r="N83" s="61"/>
    </row>
    <row r="84" customHeight="1" ht="71">
      <c r="B84" t="s" s="208">
        <v>60</v>
      </c>
      <c r="C84" s="209"/>
      <c r="D84" s="209"/>
      <c r="E84" s="210">
        <v>40</v>
      </c>
      <c r="F84" s="75"/>
      <c r="G84" s="61"/>
      <c r="H84" s="61"/>
      <c r="I84" t="s" s="76">
        <v>61</v>
      </c>
      <c r="J84" s="77"/>
      <c r="K84" s="213">
        <f> G94</f>
        <v>0</v>
      </c>
      <c r="L84" s="214"/>
      <c r="M84" s="61"/>
      <c r="N84" s="61"/>
    </row>
    <row r="85" customHeight="1" ht="77">
      <c r="B85" t="s" s="215">
        <v>62</v>
      </c>
      <c r="C85" s="216"/>
      <c r="D85" t="s" s="217">
        <v>63</v>
      </c>
      <c r="E85" s="210">
        <v>80</v>
      </c>
      <c r="F85" s="75"/>
      <c r="G85" s="61"/>
      <c r="H85" s="61"/>
      <c r="I85" t="s" s="76">
        <v>64</v>
      </c>
      <c r="J85" s="77"/>
      <c r="K85" s="213">
        <f> I129</f>
        <v>0</v>
      </c>
      <c r="L85" s="214"/>
      <c r="M85" s="61"/>
      <c r="N85" s="61"/>
    </row>
    <row r="86" customHeight="1" ht="77">
      <c r="B86" s="218"/>
      <c r="C86" s="219"/>
      <c r="D86" t="s" s="217">
        <v>65</v>
      </c>
      <c r="E86" s="210">
        <v>20</v>
      </c>
      <c r="F86" s="75"/>
      <c r="G86" s="61"/>
      <c r="H86" s="61"/>
      <c r="I86" t="s" s="220">
        <v>66</v>
      </c>
      <c r="J86" s="221"/>
      <c r="K86" s="222">
        <f>I130</f>
        <v>0</v>
      </c>
      <c r="L86" s="223"/>
      <c r="M86" s="61"/>
      <c r="N86" s="61"/>
    </row>
    <row r="87" customHeight="1" ht="77">
      <c r="B87" s="224"/>
      <c r="C87" s="225"/>
      <c r="D87" t="s" s="217">
        <v>67</v>
      </c>
      <c r="E87" s="210">
        <v>20</v>
      </c>
      <c r="F87" s="75"/>
      <c r="G87" s="61"/>
      <c r="H87" s="61"/>
      <c r="I87" t="s" s="220">
        <v>68</v>
      </c>
      <c r="J87" s="221"/>
      <c r="K87" s="222">
        <f>I131</f>
        <v>0</v>
      </c>
      <c r="L87" s="223"/>
      <c r="M87" s="61"/>
      <c r="N87" s="61"/>
    </row>
    <row r="88" customHeight="1" ht="80">
      <c r="B88" t="s" s="226">
        <v>69</v>
      </c>
      <c r="C88" s="227"/>
      <c r="D88" s="227"/>
      <c r="E88" s="228">
        <v>60</v>
      </c>
      <c r="F88" s="83"/>
      <c r="G88" s="61"/>
      <c r="H88" s="61"/>
      <c r="I88" t="s" s="84">
        <v>70</v>
      </c>
      <c r="J88" s="85"/>
      <c r="K88" s="229">
        <f> G168</f>
        <v>0</v>
      </c>
      <c r="L88" s="230"/>
      <c r="M88" s="61"/>
      <c r="N88" s="61"/>
    </row>
    <row r="89" customHeight="1" ht="25">
      <c r="B89" s="231"/>
      <c r="C89" s="231"/>
      <c r="D89" s="231"/>
      <c r="M89" s="61"/>
      <c r="N89" s="61"/>
    </row>
    <row r="90" customHeight="1" ht="57">
      <c r="B90" s="231"/>
      <c r="C90" s="231"/>
      <c r="D90" s="231"/>
      <c r="I90" t="str" s="93">
        <f>IF(AND(K82&gt;=180,K83="Ja",K84&gt;=40,K85&gt;=80,K86&gt;=20,K87&gt;=20,K88&gt;=60),"Sie haben ausreichend Weiterbildungscredits dokumentiert.","ACHTUNG: Sie haben nicht ausreichend Weiterbildungscredits dokumentiert.")</f>
        <v>ACHTUNG: Sie haben nicht ausreichend Weiterbildungscredits dokumentiert.</v>
      </c>
      <c r="J90" s="232"/>
      <c r="K90" s="232"/>
      <c r="L90" s="233"/>
      <c r="M90" s="61"/>
      <c r="N90" s="61"/>
    </row>
    <row r="91" customHeight="1" ht="25">
      <c r="B91" s="62"/>
      <c r="C91" s="219"/>
      <c r="D91" s="219"/>
      <c r="E91" s="62"/>
      <c r="F91" s="219"/>
      <c r="G91" s="219"/>
      <c r="H91" s="62"/>
      <c r="I91" s="219"/>
      <c r="J91" s="219"/>
      <c r="K91" s="190"/>
      <c r="L91" s="62"/>
    </row>
    <row r="92" customHeight="1" ht="38">
      <c r="B92" t="s" s="234">
        <v>71</v>
      </c>
      <c r="C92" s="234"/>
      <c r="D92" s="234"/>
      <c r="E92" s="234"/>
      <c r="F92" s="234"/>
      <c r="L92" s="235"/>
      <c r="M92" s="235"/>
      <c r="N92" s="235"/>
      <c r="O92" s="235"/>
    </row>
    <row r="93" customHeight="1" ht="13">
      <c r="L93" s="62"/>
      <c r="M93" s="62"/>
      <c r="N93" s="62"/>
      <c r="O93" s="62"/>
    </row>
    <row r="94" customHeight="1" ht="58">
      <c r="B94" t="s" s="236">
        <v>72</v>
      </c>
      <c r="C94" s="237">
        <v>40</v>
      </c>
      <c r="D94" s="238"/>
      <c r="E94" t="s" s="239">
        <v>73</v>
      </c>
      <c r="F94" s="240"/>
      <c r="G94" s="241">
        <f> SUM(P97:P115)</f>
        <v>0</v>
      </c>
      <c r="I94" t="s" s="239">
        <v>74</v>
      </c>
      <c r="J94" s="242"/>
      <c r="K94" t="str" s="241">
        <f>IF(AND(COUNTIF(B97:B115,"Allgemeine Kenntnisse")&gt;0,COUNTIF(B97:B115,"Juristische Basiskenntnisse")&gt;0,COUNTIF(B97:B115,"Kenntnisse Strafrecht")&gt;0),"Ja","Nein")</f>
        <v>Nein</v>
      </c>
      <c r="L94" s="243"/>
      <c r="M94" s="244"/>
      <c r="N94" t="str" s="245">
        <f>IF(AND(G94&gt;=40,K94="Ja"),"Sie haben ausreichend Credits in diesem Bereich dokumentiert.","ACHTUNG: Sie haben nicht ausreichend Credits in diesem Bereich dokumentiert.")</f>
        <v>ACHTUNG: Sie haben nicht ausreichend Credits in diesem Bereich dokumentiert.</v>
      </c>
      <c r="O94" s="246"/>
      <c r="P94" s="246"/>
      <c r="Q94" s="247"/>
      <c r="R94" s="61"/>
      <c r="S94" s="61"/>
    </row>
    <row r="95" customHeight="1" ht="12"/>
    <row r="96" customHeight="1" ht="53">
      <c r="B96" t="s" s="248">
        <v>75</v>
      </c>
      <c r="C96" t="s" s="100">
        <v>76</v>
      </c>
      <c r="D96" t="s" s="100">
        <v>77</v>
      </c>
      <c r="E96" s="249"/>
      <c r="F96" t="s" s="100">
        <v>78</v>
      </c>
      <c r="G96" s="249"/>
      <c r="H96" s="249"/>
      <c r="I96" t="s" s="149">
        <v>79</v>
      </c>
      <c r="J96" s="148"/>
      <c r="K96" s="150"/>
      <c r="L96" t="s" s="100">
        <v>80</v>
      </c>
      <c r="M96" s="249"/>
      <c r="N96" t="s" s="100">
        <v>34</v>
      </c>
      <c r="O96" t="s" s="100">
        <v>81</v>
      </c>
      <c r="P96" t="s" s="100">
        <v>82</v>
      </c>
      <c r="Q96" t="s" s="101">
        <v>11</v>
      </c>
      <c r="R96" s="61"/>
    </row>
    <row r="97" customHeight="1" ht="25">
      <c r="B97" t="s" s="109">
        <v>83</v>
      </c>
      <c r="C97" s="110"/>
      <c r="D97" s="110"/>
      <c r="E97" s="250"/>
      <c r="F97" s="110"/>
      <c r="G97" s="250"/>
      <c r="H97" s="250"/>
      <c r="I97" s="251"/>
      <c r="J97" s="21"/>
      <c r="K97" s="22"/>
      <c r="L97" s="252"/>
      <c r="M97" s="253"/>
      <c r="N97" s="254"/>
      <c r="O97" s="254"/>
      <c r="P97" s="113"/>
      <c r="Q97" s="32"/>
    </row>
    <row r="98" customHeight="1" ht="25">
      <c r="B98" t="s" s="255">
        <v>83</v>
      </c>
      <c r="C98" s="110"/>
      <c r="D98" s="110"/>
      <c r="E98" s="250"/>
      <c r="F98" s="110"/>
      <c r="G98" s="250"/>
      <c r="H98" s="250"/>
      <c r="I98" s="104"/>
      <c r="J98" s="256"/>
      <c r="K98" s="257"/>
      <c r="L98" s="252"/>
      <c r="M98" s="253"/>
      <c r="N98" s="254"/>
      <c r="O98" s="254"/>
      <c r="P98" s="113"/>
      <c r="Q98" s="32"/>
    </row>
    <row r="99" customHeight="1" ht="25">
      <c r="B99" t="s" s="109">
        <v>84</v>
      </c>
      <c r="C99" s="110"/>
      <c r="D99" s="110"/>
      <c r="E99" s="250"/>
      <c r="F99" s="110"/>
      <c r="G99" s="250"/>
      <c r="H99" s="250"/>
      <c r="I99" s="104"/>
      <c r="J99" s="256"/>
      <c r="K99" s="257"/>
      <c r="L99" s="252"/>
      <c r="M99" s="253"/>
      <c r="N99" s="254"/>
      <c r="O99" s="254"/>
      <c r="P99" s="113"/>
      <c r="Q99" s="32"/>
    </row>
    <row r="100" customHeight="1" ht="25">
      <c r="B100" s="109"/>
      <c r="C100" s="110"/>
      <c r="D100" s="110"/>
      <c r="E100" s="250"/>
      <c r="F100" s="110"/>
      <c r="G100" s="250"/>
      <c r="H100" s="250"/>
      <c r="I100" s="104"/>
      <c r="J100" s="256"/>
      <c r="K100" s="257"/>
      <c r="L100" s="252"/>
      <c r="M100" s="253"/>
      <c r="N100" s="254"/>
      <c r="O100" s="254"/>
      <c r="P100" s="113"/>
      <c r="Q100" s="32"/>
    </row>
    <row r="101" customHeight="1" ht="25">
      <c r="B101" s="109"/>
      <c r="C101" s="110"/>
      <c r="D101" s="110"/>
      <c r="E101" s="250"/>
      <c r="F101" s="110"/>
      <c r="G101" s="250"/>
      <c r="H101" s="250"/>
      <c r="I101" s="104"/>
      <c r="J101" s="256"/>
      <c r="K101" s="257"/>
      <c r="L101" s="252"/>
      <c r="M101" s="253"/>
      <c r="N101" s="254"/>
      <c r="O101" s="254"/>
      <c r="P101" s="113"/>
      <c r="Q101" s="32"/>
    </row>
    <row r="102" customHeight="1" ht="25">
      <c r="B102" t="s" s="109">
        <v>84</v>
      </c>
      <c r="C102" s="110"/>
      <c r="D102" s="110"/>
      <c r="E102" s="250"/>
      <c r="F102" s="110"/>
      <c r="G102" s="250"/>
      <c r="H102" s="250"/>
      <c r="I102" s="104"/>
      <c r="J102" s="256"/>
      <c r="K102" s="257"/>
      <c r="L102" s="252"/>
      <c r="M102" s="253"/>
      <c r="N102" s="254"/>
      <c r="O102" s="254"/>
      <c r="P102" s="113"/>
      <c r="Q102" s="32"/>
    </row>
    <row r="103" customHeight="1" ht="25">
      <c r="B103" s="109"/>
      <c r="C103" s="110"/>
      <c r="D103" s="110"/>
      <c r="E103" s="250"/>
      <c r="F103" s="110"/>
      <c r="G103" s="250"/>
      <c r="H103" s="250"/>
      <c r="I103" s="104"/>
      <c r="J103" s="256"/>
      <c r="K103" s="257"/>
      <c r="L103" s="252"/>
      <c r="M103" s="253"/>
      <c r="N103" s="254"/>
      <c r="O103" s="254"/>
      <c r="P103" s="113"/>
      <c r="Q103" s="32"/>
    </row>
    <row r="104" customHeight="1" ht="25">
      <c r="B104" s="109"/>
      <c r="C104" s="110"/>
      <c r="D104" s="110"/>
      <c r="E104" s="250"/>
      <c r="F104" s="110"/>
      <c r="G104" s="250"/>
      <c r="H104" s="250"/>
      <c r="I104" s="104"/>
      <c r="J104" s="256"/>
      <c r="K104" s="257"/>
      <c r="L104" s="252"/>
      <c r="M104" s="253"/>
      <c r="N104" s="254"/>
      <c r="O104" s="254"/>
      <c r="P104" s="113"/>
      <c r="Q104" s="32"/>
    </row>
    <row r="105" customHeight="1" ht="25">
      <c r="B105" s="109"/>
      <c r="C105" s="110"/>
      <c r="D105" s="110"/>
      <c r="E105" s="250"/>
      <c r="F105" s="110"/>
      <c r="G105" s="250"/>
      <c r="H105" s="250"/>
      <c r="I105" s="104"/>
      <c r="J105" s="256"/>
      <c r="K105" s="257"/>
      <c r="L105" s="252"/>
      <c r="M105" s="253"/>
      <c r="N105" s="254"/>
      <c r="O105" s="254"/>
      <c r="P105" s="113"/>
      <c r="Q105" s="32"/>
    </row>
    <row r="106" customHeight="1" ht="25">
      <c r="B106" s="109"/>
      <c r="C106" s="110"/>
      <c r="D106" s="110"/>
      <c r="E106" s="250"/>
      <c r="F106" s="110"/>
      <c r="G106" s="250"/>
      <c r="H106" s="250"/>
      <c r="I106" s="104"/>
      <c r="J106" s="256"/>
      <c r="K106" s="257"/>
      <c r="L106" s="252"/>
      <c r="M106" s="253"/>
      <c r="N106" s="254"/>
      <c r="O106" s="254"/>
      <c r="P106" s="113"/>
      <c r="Q106" s="32"/>
    </row>
    <row r="107" customHeight="1" ht="25">
      <c r="B107" s="109"/>
      <c r="C107" s="110"/>
      <c r="D107" s="110"/>
      <c r="E107" s="250"/>
      <c r="F107" s="110"/>
      <c r="G107" s="250"/>
      <c r="H107" s="250"/>
      <c r="I107" s="104"/>
      <c r="J107" s="256"/>
      <c r="K107" s="257"/>
      <c r="L107" s="252"/>
      <c r="M107" s="253"/>
      <c r="N107" s="254"/>
      <c r="O107" s="254"/>
      <c r="P107" s="113"/>
      <c r="Q107" s="32"/>
    </row>
    <row r="108" customHeight="1" ht="25">
      <c r="B108" s="109"/>
      <c r="C108" s="110"/>
      <c r="D108" s="110"/>
      <c r="E108" s="250"/>
      <c r="F108" s="110"/>
      <c r="G108" s="250"/>
      <c r="H108" s="250"/>
      <c r="I108" s="104"/>
      <c r="J108" s="256"/>
      <c r="K108" s="257"/>
      <c r="L108" s="252"/>
      <c r="M108" s="253"/>
      <c r="N108" s="254"/>
      <c r="O108" s="254"/>
      <c r="P108" s="113"/>
      <c r="Q108" s="32"/>
    </row>
    <row r="109" customHeight="1" ht="25">
      <c r="B109" s="109"/>
      <c r="C109" s="110"/>
      <c r="D109" s="110"/>
      <c r="E109" s="250"/>
      <c r="F109" s="110"/>
      <c r="G109" s="250"/>
      <c r="H109" s="250"/>
      <c r="I109" s="104"/>
      <c r="J109" s="256"/>
      <c r="K109" s="257"/>
      <c r="L109" s="252"/>
      <c r="M109" s="253"/>
      <c r="N109" s="254"/>
      <c r="O109" s="254"/>
      <c r="P109" s="113"/>
      <c r="Q109" s="32"/>
    </row>
    <row r="110" customHeight="1" ht="25">
      <c r="B110" s="109"/>
      <c r="C110" s="110"/>
      <c r="D110" s="110"/>
      <c r="E110" s="250"/>
      <c r="F110" s="110"/>
      <c r="G110" s="250"/>
      <c r="H110" s="250"/>
      <c r="I110" s="104"/>
      <c r="J110" s="256"/>
      <c r="K110" s="257"/>
      <c r="L110" s="252"/>
      <c r="M110" s="253"/>
      <c r="N110" s="254"/>
      <c r="O110" s="254"/>
      <c r="P110" s="113"/>
      <c r="Q110" s="32"/>
    </row>
    <row r="111" customHeight="1" ht="25">
      <c r="B111" s="109"/>
      <c r="C111" s="110"/>
      <c r="D111" s="110"/>
      <c r="E111" s="250"/>
      <c r="F111" s="110"/>
      <c r="G111" s="250"/>
      <c r="H111" s="250"/>
      <c r="I111" s="104"/>
      <c r="J111" s="256"/>
      <c r="K111" s="257"/>
      <c r="L111" s="252"/>
      <c r="M111" s="253"/>
      <c r="N111" s="254"/>
      <c r="O111" s="254"/>
      <c r="P111" s="113"/>
      <c r="Q111" s="32"/>
    </row>
    <row r="112" customHeight="1" ht="25">
      <c r="B112" s="109"/>
      <c r="C112" s="110"/>
      <c r="D112" s="110"/>
      <c r="E112" s="250"/>
      <c r="F112" s="110"/>
      <c r="G112" s="250"/>
      <c r="H112" s="250"/>
      <c r="I112" s="104"/>
      <c r="J112" s="256"/>
      <c r="K112" s="257"/>
      <c r="L112" s="252"/>
      <c r="M112" s="253"/>
      <c r="N112" s="254"/>
      <c r="O112" s="254"/>
      <c r="P112" s="113"/>
      <c r="Q112" s="32"/>
    </row>
    <row r="113" customHeight="1" ht="25">
      <c r="B113" s="109"/>
      <c r="C113" s="110"/>
      <c r="D113" s="110"/>
      <c r="E113" s="250"/>
      <c r="F113" s="110"/>
      <c r="G113" s="250"/>
      <c r="H113" s="250"/>
      <c r="I113" s="104"/>
      <c r="J113" s="256"/>
      <c r="K113" s="257"/>
      <c r="L113" s="252"/>
      <c r="M113" s="253"/>
      <c r="N113" s="254"/>
      <c r="O113" s="254"/>
      <c r="P113" s="113"/>
      <c r="Q113" s="32"/>
    </row>
    <row r="114" customHeight="1" ht="25">
      <c r="B114" s="109"/>
      <c r="C114" s="110"/>
      <c r="D114" s="110"/>
      <c r="E114" s="250"/>
      <c r="F114" s="110"/>
      <c r="G114" s="250"/>
      <c r="H114" s="250"/>
      <c r="I114" s="104"/>
      <c r="J114" s="256"/>
      <c r="K114" s="257"/>
      <c r="L114" s="252"/>
      <c r="M114" s="253"/>
      <c r="N114" s="254"/>
      <c r="O114" s="254"/>
      <c r="P114" s="113"/>
      <c r="Q114" s="32"/>
    </row>
    <row r="115" customHeight="1" ht="25">
      <c r="B115" s="117"/>
      <c r="C115" s="118"/>
      <c r="D115" s="118"/>
      <c r="E115" s="258"/>
      <c r="F115" s="118"/>
      <c r="G115" s="258"/>
      <c r="H115" s="258"/>
      <c r="I115" s="119"/>
      <c r="J115" s="259"/>
      <c r="K115" s="260"/>
      <c r="L115" s="36"/>
      <c r="M115" s="261"/>
      <c r="N115" s="262"/>
      <c r="O115" s="262"/>
      <c r="P115" s="124"/>
      <c r="Q115" s="125"/>
    </row>
    <row r="116" customHeight="1" ht="25">
      <c r="D116" s="263"/>
      <c r="E116" s="263"/>
      <c r="F116" s="263"/>
      <c r="G116" s="263"/>
      <c r="H116" s="263"/>
      <c r="I116" s="263"/>
      <c r="J116" s="263"/>
      <c r="K116" s="263"/>
      <c r="L116" s="263"/>
      <c r="M116" s="263"/>
      <c r="N116" s="263"/>
      <c r="O116" t="s" s="264">
        <v>38</v>
      </c>
      <c r="P116" s="265">
        <f> SUM(P97:P115)</f>
        <v>0</v>
      </c>
      <c r="Q116" s="266"/>
    </row>
    <row r="117" customHeight="1" ht="15">
      <c r="B117" t="s" s="267">
        <v>85</v>
      </c>
      <c r="C117" s="2"/>
      <c r="D117" s="2"/>
      <c r="E117" s="2"/>
      <c r="F117" s="2"/>
      <c r="G117" s="2"/>
      <c r="H117" s="2"/>
      <c r="I117" s="2"/>
      <c r="J117" s="2"/>
      <c r="K117" s="2"/>
      <c r="L117" s="2"/>
    </row>
    <row r="118" customHeight="1" ht="15">
      <c r="B118" t="s" s="267">
        <v>86</v>
      </c>
    </row>
    <row r="119" customHeight="1" ht="32"/>
    <row r="120" customHeight="1" ht="14">
      <c r="B120" t="s" s="268">
        <v>40</v>
      </c>
      <c r="C120" s="269"/>
      <c r="D120" s="270"/>
      <c r="E120" s="270"/>
      <c r="F120" s="270"/>
      <c r="G120" s="270"/>
      <c r="H120" s="270"/>
      <c r="I120" s="270"/>
      <c r="J120" s="270"/>
      <c r="K120" s="270"/>
      <c r="L120" s="270"/>
      <c r="M120" s="270"/>
      <c r="N120" s="270"/>
      <c r="O120" s="270"/>
      <c r="P120" s="270"/>
      <c r="Q120" s="271"/>
    </row>
    <row r="121" customHeight="1" ht="14">
      <c r="B121" s="272"/>
      <c r="C121" s="273"/>
      <c r="D121" s="2"/>
      <c r="E121" s="2"/>
      <c r="F121" s="2"/>
      <c r="G121" s="2"/>
      <c r="H121" s="2"/>
      <c r="I121" s="2"/>
      <c r="J121" s="2"/>
      <c r="K121" s="2"/>
      <c r="L121" s="2"/>
      <c r="M121" s="2"/>
      <c r="N121" s="2"/>
      <c r="O121" s="2"/>
      <c r="P121" s="2"/>
      <c r="Q121" s="274"/>
    </row>
    <row r="122" customHeight="1" ht="12">
      <c r="B122" s="272"/>
      <c r="C122" s="273"/>
      <c r="D122" s="2"/>
      <c r="E122" s="2"/>
      <c r="F122" s="2"/>
      <c r="G122" s="2"/>
      <c r="H122" s="2"/>
      <c r="I122" s="2"/>
      <c r="J122" s="2"/>
      <c r="K122" s="2"/>
      <c r="L122" s="2"/>
      <c r="M122" s="2"/>
      <c r="N122" s="2"/>
      <c r="O122" s="2"/>
      <c r="P122" s="2"/>
      <c r="Q122" s="274"/>
    </row>
    <row r="123" customHeight="1" ht="12">
      <c r="B123" s="272"/>
      <c r="C123" s="273"/>
      <c r="D123" s="2"/>
      <c r="E123" s="2"/>
      <c r="F123" s="2"/>
      <c r="G123" s="2"/>
      <c r="H123" s="2"/>
      <c r="I123" s="2"/>
      <c r="J123" s="2"/>
      <c r="K123" s="2"/>
      <c r="L123" s="2"/>
      <c r="M123" s="2"/>
      <c r="N123" s="2"/>
      <c r="O123" s="2"/>
      <c r="P123" s="2"/>
      <c r="Q123" s="274"/>
    </row>
    <row r="124" customHeight="1" ht="12">
      <c r="B124" s="272"/>
      <c r="C124" s="273"/>
      <c r="D124" s="2"/>
      <c r="E124" s="2"/>
      <c r="F124" s="2"/>
      <c r="G124" s="2"/>
      <c r="H124" s="2"/>
      <c r="I124" s="2"/>
      <c r="J124" s="2"/>
      <c r="K124" s="2"/>
      <c r="L124" s="2"/>
      <c r="M124" s="2"/>
      <c r="N124" s="2"/>
      <c r="O124" s="2"/>
      <c r="P124" s="2"/>
      <c r="Q124" s="274"/>
    </row>
    <row r="125" customHeight="1" ht="12">
      <c r="B125" s="275"/>
      <c r="C125" s="276"/>
      <c r="D125" s="277"/>
      <c r="E125" s="277"/>
      <c r="F125" s="277"/>
      <c r="G125" s="277"/>
      <c r="H125" s="277"/>
      <c r="I125" s="277"/>
      <c r="J125" s="277"/>
      <c r="K125" s="277"/>
      <c r="L125" s="277"/>
      <c r="M125" s="277"/>
      <c r="N125" s="277"/>
      <c r="O125" s="277"/>
      <c r="P125" s="277"/>
      <c r="Q125" s="278"/>
    </row>
    <row r="126" customHeight="1" ht="36"/>
    <row r="127" customHeight="1" ht="28">
      <c r="B127" t="s" s="279">
        <v>87</v>
      </c>
      <c r="C127" s="280"/>
      <c r="D127" s="280"/>
      <c r="E127" s="280"/>
      <c r="F127" s="280"/>
      <c r="G127" s="280"/>
    </row>
    <row r="128" customHeight="1" ht="16"/>
    <row r="129" customHeight="1" ht="74">
      <c r="B129" t="s" s="269">
        <v>55</v>
      </c>
      <c r="C129" s="281"/>
      <c r="D129" s="281"/>
      <c r="E129" s="282">
        <v>80</v>
      </c>
      <c r="F129" s="61"/>
      <c r="G129" t="s" s="283">
        <v>88</v>
      </c>
      <c r="H129" s="284"/>
      <c r="I129" s="285">
        <f> SUM(P137:P154)</f>
        <v>0</v>
      </c>
      <c r="J129" s="61"/>
      <c r="L129" t="str" s="245">
        <f>IF(AND(I130&gt;=20,I131&gt;=20,I129&gt;=80,I133="Ja"),"Sie haben ausreichend Credits in diesem Bereich dokumentiert.","ACHTUNG: Sie haben nicht ausreichend Credits in diesem Bereich dokumentiert.")</f>
        <v>ACHTUNG: Sie haben nicht ausreichend Credits in diesem Bereich dokumentiert.</v>
      </c>
      <c r="M129" s="286"/>
      <c r="N129" s="286"/>
      <c r="O129" s="286"/>
      <c r="P129" s="286"/>
      <c r="Q129" s="287"/>
      <c r="R129" s="61"/>
      <c r="S129" s="61"/>
    </row>
    <row r="130" customHeight="1" ht="74">
      <c r="B130" t="s" s="288">
        <v>89</v>
      </c>
      <c r="C130" s="289"/>
      <c r="D130" s="289"/>
      <c r="E130" t="s" s="290">
        <v>90</v>
      </c>
      <c r="F130" s="61"/>
      <c r="G130" t="s" s="291">
        <v>91</v>
      </c>
      <c r="H130" s="292"/>
      <c r="I130" s="212">
        <f>SUMIF(I137:I154,"Seminar",P137:P154)</f>
        <v>0</v>
      </c>
      <c r="J130" s="61"/>
      <c r="L130" t="str" s="293">
        <f>IF((I130&gt;=20),"Sie haben ausreichend Credits für Seminare in diesem Bereich dokumentiert.","ACHTUNG: Sie haben nicht ausreichend Credits für Seminare in diesem Bereich dokumentiert.")</f>
        <v>ACHTUNG: Sie haben nicht ausreichend Credits für Seminare in diesem Bereich dokumentiert.</v>
      </c>
      <c r="M130" s="294"/>
      <c r="N130" s="294"/>
      <c r="O130" s="294"/>
      <c r="P130" s="294"/>
      <c r="Q130" s="295"/>
      <c r="R130" s="61"/>
      <c r="S130" s="61"/>
    </row>
    <row r="131" customHeight="1" ht="74">
      <c r="B131" t="s" s="296">
        <v>92</v>
      </c>
      <c r="C131" s="297"/>
      <c r="D131" s="297"/>
      <c r="E131" t="s" s="298">
        <v>90</v>
      </c>
      <c r="F131" s="61"/>
      <c r="G131" t="s" s="299">
        <v>93</v>
      </c>
      <c r="H131" s="300"/>
      <c r="I131" s="301">
        <f>SUMIF(I137:I154,"Workshop",P137:P154)</f>
        <v>0</v>
      </c>
      <c r="J131" s="61"/>
      <c r="L131" t="str" s="293">
        <f>IF((I131&gt;=20),"Sie haben ausreichend Credits für Workshops in diesem Bereich dokumentiert.","ACHTUNG: Sie haben nicht ausreichend Credits für Workshops in diesem Bereich dokumentiert.")</f>
        <v>ACHTUNG: Sie haben nicht ausreichend Credits für Workshops in diesem Bereich dokumentiert.</v>
      </c>
      <c r="M131" s="294"/>
      <c r="N131" s="294"/>
      <c r="O131" s="294"/>
      <c r="P131" s="294"/>
      <c r="Q131" s="295"/>
      <c r="R131" s="61"/>
      <c r="S131" s="61"/>
    </row>
    <row r="132" customHeight="1" ht="13">
      <c r="G132" s="231"/>
      <c r="H132" s="231"/>
    </row>
    <row r="133" customHeight="1" ht="66">
      <c r="G133" t="s" s="239">
        <v>74</v>
      </c>
      <c r="H133" s="242"/>
      <c r="I133" t="str" s="241">
        <f>IF(AND(COUNTIF(B137:B154,"Allgemeine Kenntnisse")&gt;0,COUNTIF(B137:B154,"Juristische Basiskenntnisse")&gt;0,COUNTIF(B137:B154,"Kenntnisse Strafrecht")&gt;0),"Ja","Nein")</f>
        <v>Ja</v>
      </c>
    </row>
    <row r="134" customHeight="1" ht="13"/>
    <row r="135" customHeight="1" ht="13"/>
    <row r="136" customHeight="1" ht="53">
      <c r="B136" t="s" s="248">
        <v>75</v>
      </c>
      <c r="C136" t="s" s="100">
        <v>76</v>
      </c>
      <c r="D136" t="s" s="100">
        <v>77</v>
      </c>
      <c r="E136" s="249"/>
      <c r="F136" t="s" s="100">
        <v>78</v>
      </c>
      <c r="G136" s="249"/>
      <c r="H136" s="249"/>
      <c r="I136" t="s" s="100">
        <v>79</v>
      </c>
      <c r="J136" s="249"/>
      <c r="K136" s="249"/>
      <c r="L136" t="s" s="100">
        <v>80</v>
      </c>
      <c r="M136" s="249"/>
      <c r="N136" t="s" s="100">
        <v>34</v>
      </c>
      <c r="O136" t="s" s="100">
        <v>81</v>
      </c>
      <c r="P136" t="s" s="100">
        <v>82</v>
      </c>
      <c r="Q136" t="s" s="101">
        <v>11</v>
      </c>
    </row>
    <row r="137" customHeight="1" ht="31">
      <c r="B137" t="s" s="109">
        <v>83</v>
      </c>
      <c r="C137" s="110"/>
      <c r="D137" s="110"/>
      <c r="E137" s="250"/>
      <c r="F137" s="110"/>
      <c r="G137" s="250"/>
      <c r="H137" s="250"/>
      <c r="I137" t="s" s="110">
        <v>94</v>
      </c>
      <c r="J137" s="250"/>
      <c r="K137" s="250"/>
      <c r="L137" s="252"/>
      <c r="M137" s="253"/>
      <c r="N137" s="254"/>
      <c r="O137" s="254"/>
      <c r="P137" s="113"/>
      <c r="Q137" s="32"/>
    </row>
    <row r="138" customHeight="1" ht="25">
      <c r="B138" t="s" s="109">
        <v>84</v>
      </c>
      <c r="C138" s="110"/>
      <c r="D138" s="110"/>
      <c r="E138" s="250"/>
      <c r="F138" s="110"/>
      <c r="G138" s="250"/>
      <c r="H138" s="250"/>
      <c r="I138" t="s" s="110">
        <v>94</v>
      </c>
      <c r="J138" s="250"/>
      <c r="K138" s="250"/>
      <c r="L138" s="252"/>
      <c r="M138" s="253"/>
      <c r="N138" s="254"/>
      <c r="O138" s="254"/>
      <c r="P138" s="113"/>
      <c r="Q138" s="32"/>
    </row>
    <row r="139" customHeight="1" ht="25">
      <c r="B139" s="109"/>
      <c r="C139" s="110"/>
      <c r="D139" s="110"/>
      <c r="E139" s="250"/>
      <c r="F139" s="110"/>
      <c r="G139" s="250"/>
      <c r="H139" s="250"/>
      <c r="I139" t="s" s="110">
        <v>95</v>
      </c>
      <c r="J139" s="250"/>
      <c r="K139" s="250"/>
      <c r="L139" s="252"/>
      <c r="M139" s="253"/>
      <c r="N139" s="254"/>
      <c r="O139" s="254"/>
      <c r="P139" s="113"/>
      <c r="Q139" s="32"/>
    </row>
    <row r="140" customHeight="1" ht="25">
      <c r="B140" s="109"/>
      <c r="C140" s="110"/>
      <c r="D140" s="110"/>
      <c r="E140" s="250"/>
      <c r="F140" s="110"/>
      <c r="G140" s="250"/>
      <c r="H140" s="250"/>
      <c r="I140" t="s" s="110">
        <v>96</v>
      </c>
      <c r="J140" s="250"/>
      <c r="K140" s="250"/>
      <c r="L140" s="252"/>
      <c r="M140" s="253"/>
      <c r="N140" s="254"/>
      <c r="O140" s="254"/>
      <c r="P140" s="113"/>
      <c r="Q140" s="32"/>
    </row>
    <row r="141" customHeight="1" ht="25">
      <c r="B141" t="s" s="109">
        <v>97</v>
      </c>
      <c r="C141" s="110"/>
      <c r="D141" s="110"/>
      <c r="E141" s="250"/>
      <c r="F141" s="110"/>
      <c r="G141" s="250"/>
      <c r="H141" s="250"/>
      <c r="I141" s="110"/>
      <c r="J141" s="250"/>
      <c r="K141" s="250"/>
      <c r="L141" s="252"/>
      <c r="M141" s="253"/>
      <c r="N141" s="254"/>
      <c r="O141" s="254"/>
      <c r="P141" s="113"/>
      <c r="Q141" s="32"/>
    </row>
    <row r="142" customHeight="1" ht="25">
      <c r="B142" s="109"/>
      <c r="C142" s="110"/>
      <c r="D142" s="110"/>
      <c r="E142" s="250"/>
      <c r="F142" s="110"/>
      <c r="G142" s="250"/>
      <c r="H142" s="250"/>
      <c r="I142" s="110"/>
      <c r="J142" s="250"/>
      <c r="K142" s="250"/>
      <c r="L142" s="252"/>
      <c r="M142" s="253"/>
      <c r="N142" s="254"/>
      <c r="O142" s="254"/>
      <c r="P142" s="113"/>
      <c r="Q142" s="32"/>
    </row>
    <row r="143" customHeight="1" ht="25">
      <c r="B143" s="109"/>
      <c r="C143" s="110"/>
      <c r="D143" s="110"/>
      <c r="E143" s="250"/>
      <c r="F143" s="110"/>
      <c r="G143" s="250"/>
      <c r="H143" s="250"/>
      <c r="I143" s="110"/>
      <c r="J143" s="250"/>
      <c r="K143" s="250"/>
      <c r="L143" s="252"/>
      <c r="M143" s="253"/>
      <c r="N143" s="254"/>
      <c r="O143" s="254"/>
      <c r="P143" s="113"/>
      <c r="Q143" s="32"/>
    </row>
    <row r="144" customHeight="1" ht="25">
      <c r="B144" s="109"/>
      <c r="C144" s="110"/>
      <c r="D144" s="110"/>
      <c r="E144" s="250"/>
      <c r="F144" s="110"/>
      <c r="G144" s="250"/>
      <c r="H144" s="250"/>
      <c r="I144" s="110"/>
      <c r="J144" s="250"/>
      <c r="K144" s="250"/>
      <c r="L144" s="252"/>
      <c r="M144" s="253"/>
      <c r="N144" s="254"/>
      <c r="O144" s="254"/>
      <c r="P144" s="113"/>
      <c r="Q144" s="32"/>
    </row>
    <row r="145" customHeight="1" ht="25">
      <c r="B145" s="109"/>
      <c r="C145" s="110"/>
      <c r="D145" s="110"/>
      <c r="E145" s="250"/>
      <c r="F145" s="110"/>
      <c r="G145" s="250"/>
      <c r="H145" s="250"/>
      <c r="I145" s="110"/>
      <c r="J145" s="250"/>
      <c r="K145" s="250"/>
      <c r="L145" s="252"/>
      <c r="M145" s="253"/>
      <c r="N145" s="254"/>
      <c r="O145" s="254"/>
      <c r="P145" s="113"/>
      <c r="Q145" s="32"/>
    </row>
    <row r="146" customHeight="1" ht="25">
      <c r="B146" s="109"/>
      <c r="C146" s="110"/>
      <c r="D146" s="110"/>
      <c r="E146" s="250"/>
      <c r="F146" s="110"/>
      <c r="G146" s="250"/>
      <c r="H146" s="250"/>
      <c r="I146" s="110"/>
      <c r="J146" s="250"/>
      <c r="K146" s="250"/>
      <c r="L146" s="252"/>
      <c r="M146" s="253"/>
      <c r="N146" s="254"/>
      <c r="O146" s="254"/>
      <c r="P146" s="113"/>
      <c r="Q146" s="32"/>
    </row>
    <row r="147" customHeight="1" ht="25">
      <c r="B147" s="109"/>
      <c r="C147" s="110"/>
      <c r="D147" s="110"/>
      <c r="E147" s="250"/>
      <c r="F147" s="110"/>
      <c r="G147" s="250"/>
      <c r="H147" s="250"/>
      <c r="I147" s="110"/>
      <c r="J147" s="250"/>
      <c r="K147" s="250"/>
      <c r="L147" s="252"/>
      <c r="M147" s="253"/>
      <c r="N147" s="254"/>
      <c r="O147" s="254"/>
      <c r="P147" s="113"/>
      <c r="Q147" s="32"/>
    </row>
    <row r="148" customHeight="1" ht="25">
      <c r="B148" s="109"/>
      <c r="C148" s="110"/>
      <c r="D148" s="110"/>
      <c r="E148" s="250"/>
      <c r="F148" s="110"/>
      <c r="G148" s="250"/>
      <c r="H148" s="250"/>
      <c r="I148" s="110"/>
      <c r="J148" s="250"/>
      <c r="K148" s="250"/>
      <c r="L148" s="252"/>
      <c r="M148" s="253"/>
      <c r="N148" s="254"/>
      <c r="O148" s="254"/>
      <c r="P148" s="113"/>
      <c r="Q148" s="32"/>
    </row>
    <row r="149" customHeight="1" ht="25">
      <c r="B149" s="109"/>
      <c r="C149" s="110"/>
      <c r="D149" s="110"/>
      <c r="E149" s="250"/>
      <c r="F149" s="110"/>
      <c r="G149" s="250"/>
      <c r="H149" s="250"/>
      <c r="I149" s="110"/>
      <c r="J149" s="250"/>
      <c r="K149" s="250"/>
      <c r="L149" s="252"/>
      <c r="M149" s="253"/>
      <c r="N149" s="254"/>
      <c r="O149" s="254"/>
      <c r="P149" s="113"/>
      <c r="Q149" s="32"/>
    </row>
    <row r="150" customHeight="1" ht="25">
      <c r="B150" s="109"/>
      <c r="C150" s="110"/>
      <c r="D150" s="110"/>
      <c r="E150" s="250"/>
      <c r="F150" s="110"/>
      <c r="G150" s="250"/>
      <c r="H150" s="250"/>
      <c r="I150" s="110"/>
      <c r="J150" s="250"/>
      <c r="K150" s="250"/>
      <c r="L150" s="252"/>
      <c r="M150" s="253"/>
      <c r="N150" s="254"/>
      <c r="O150" s="254"/>
      <c r="P150" s="113"/>
      <c r="Q150" s="32"/>
    </row>
    <row r="151" customHeight="1" ht="25">
      <c r="B151" s="109"/>
      <c r="C151" s="110"/>
      <c r="D151" s="110"/>
      <c r="E151" s="250"/>
      <c r="F151" s="110"/>
      <c r="G151" s="250"/>
      <c r="H151" s="250"/>
      <c r="I151" s="110"/>
      <c r="J151" s="250"/>
      <c r="K151" s="250"/>
      <c r="L151" s="252"/>
      <c r="M151" s="253"/>
      <c r="N151" s="254"/>
      <c r="O151" s="254"/>
      <c r="P151" s="113"/>
      <c r="Q151" s="32"/>
    </row>
    <row r="152" customHeight="1" ht="25">
      <c r="B152" s="109"/>
      <c r="C152" s="110"/>
      <c r="D152" s="110"/>
      <c r="E152" s="250"/>
      <c r="F152" s="110"/>
      <c r="G152" s="250"/>
      <c r="H152" s="250"/>
      <c r="I152" s="110"/>
      <c r="J152" s="250"/>
      <c r="K152" s="250"/>
      <c r="L152" s="252"/>
      <c r="M152" s="253"/>
      <c r="N152" s="254"/>
      <c r="O152" s="254"/>
      <c r="P152" s="113"/>
      <c r="Q152" s="32"/>
    </row>
    <row r="153" customHeight="1" ht="25">
      <c r="B153" s="109"/>
      <c r="C153" s="110"/>
      <c r="D153" s="110"/>
      <c r="E153" s="250"/>
      <c r="F153" s="110"/>
      <c r="G153" s="250"/>
      <c r="H153" s="250"/>
      <c r="I153" s="110"/>
      <c r="J153" s="250"/>
      <c r="K153" s="250"/>
      <c r="L153" s="252"/>
      <c r="M153" s="253"/>
      <c r="N153" s="254"/>
      <c r="O153" s="254"/>
      <c r="P153" s="113"/>
      <c r="Q153" s="32"/>
    </row>
    <row r="154" customHeight="1" ht="25">
      <c r="B154" s="117"/>
      <c r="C154" s="118"/>
      <c r="D154" s="118"/>
      <c r="E154" s="258"/>
      <c r="F154" s="118"/>
      <c r="G154" s="258"/>
      <c r="H154" s="258"/>
      <c r="I154" s="118"/>
      <c r="J154" s="258"/>
      <c r="K154" s="258"/>
      <c r="L154" s="36"/>
      <c r="M154" s="261"/>
      <c r="N154" s="262"/>
      <c r="O154" s="262"/>
      <c r="P154" s="124"/>
      <c r="Q154" s="125"/>
    </row>
    <row r="155" customHeight="1" ht="25">
      <c r="D155" s="263"/>
      <c r="E155" s="263"/>
      <c r="F155" s="263"/>
      <c r="G155" s="263"/>
      <c r="H155" s="263"/>
      <c r="I155" s="263"/>
      <c r="J155" s="263"/>
      <c r="K155" s="263"/>
      <c r="L155" s="263"/>
      <c r="M155" s="263"/>
      <c r="N155" s="263"/>
      <c r="O155" t="s" s="264">
        <v>38</v>
      </c>
      <c r="P155" s="265">
        <f> SUM(P137:P154)</f>
        <v>0</v>
      </c>
      <c r="Q155" s="266"/>
    </row>
    <row r="156" customHeight="1" ht="25">
      <c r="B156" t="s" s="267">
        <v>85</v>
      </c>
      <c r="C156" s="2"/>
      <c r="D156" s="2"/>
      <c r="E156" s="2"/>
      <c r="F156" s="2"/>
      <c r="G156" s="2"/>
      <c r="H156" s="2"/>
      <c r="I156" s="2"/>
      <c r="J156" s="2"/>
      <c r="K156" s="2"/>
      <c r="L156" s="2"/>
    </row>
    <row r="157" customHeight="1" ht="25">
      <c r="B157" t="s" s="267">
        <v>86</v>
      </c>
    </row>
    <row r="158" customHeight="1" ht="13">
      <c r="B158" s="267"/>
    </row>
    <row r="159" customHeight="1" ht="13">
      <c r="B159" t="s" s="268">
        <v>40</v>
      </c>
      <c r="C159" s="269"/>
      <c r="D159" s="270"/>
      <c r="E159" s="270"/>
      <c r="F159" s="270"/>
      <c r="G159" s="270"/>
      <c r="H159" s="270"/>
      <c r="I159" s="270"/>
      <c r="J159" s="270"/>
      <c r="K159" s="270"/>
      <c r="L159" s="270"/>
      <c r="M159" s="270"/>
      <c r="N159" s="270"/>
      <c r="O159" s="270"/>
      <c r="P159" s="270"/>
      <c r="Q159" s="271"/>
    </row>
    <row r="160" customHeight="1" ht="15">
      <c r="B160" s="272"/>
      <c r="C160" s="273"/>
      <c r="D160" s="2"/>
      <c r="E160" s="2"/>
      <c r="F160" s="2"/>
      <c r="G160" s="2"/>
      <c r="H160" s="2"/>
      <c r="I160" s="2"/>
      <c r="J160" s="2"/>
      <c r="K160" s="2"/>
      <c r="L160" s="2"/>
      <c r="M160" s="2"/>
      <c r="N160" s="2"/>
      <c r="O160" s="2"/>
      <c r="P160" s="2"/>
      <c r="Q160" s="274"/>
    </row>
    <row r="161" customHeight="1" ht="13">
      <c r="B161" s="272"/>
      <c r="C161" s="273"/>
      <c r="D161" s="2"/>
      <c r="E161" s="2"/>
      <c r="F161" s="2"/>
      <c r="G161" s="2"/>
      <c r="H161" s="2"/>
      <c r="I161" s="2"/>
      <c r="J161" s="2"/>
      <c r="K161" s="2"/>
      <c r="L161" s="2"/>
      <c r="M161" s="2"/>
      <c r="N161" s="2"/>
      <c r="O161" s="2"/>
      <c r="P161" s="2"/>
      <c r="Q161" s="274"/>
    </row>
    <row r="162" customHeight="1" ht="12">
      <c r="B162" s="272"/>
      <c r="C162" s="273"/>
      <c r="D162" s="2"/>
      <c r="E162" s="2"/>
      <c r="F162" s="2"/>
      <c r="G162" s="2"/>
      <c r="H162" s="2"/>
      <c r="I162" s="2"/>
      <c r="J162" s="2"/>
      <c r="K162" s="2"/>
      <c r="L162" s="2"/>
      <c r="M162" s="2"/>
      <c r="N162" s="2"/>
      <c r="O162" s="2"/>
      <c r="P162" s="2"/>
      <c r="Q162" s="274"/>
    </row>
    <row r="163" customHeight="1" ht="12">
      <c r="B163" s="272"/>
      <c r="C163" s="273"/>
      <c r="D163" s="2"/>
      <c r="E163" s="2"/>
      <c r="F163" s="2"/>
      <c r="G163" s="2"/>
      <c r="H163" s="2"/>
      <c r="I163" s="2"/>
      <c r="J163" s="2"/>
      <c r="K163" s="2"/>
      <c r="L163" s="2"/>
      <c r="M163" s="2"/>
      <c r="N163" s="2"/>
      <c r="O163" s="2"/>
      <c r="P163" s="2"/>
      <c r="Q163" s="274"/>
    </row>
    <row r="164" customHeight="1" ht="12">
      <c r="B164" s="275"/>
      <c r="C164" s="276"/>
      <c r="D164" s="277"/>
      <c r="E164" s="277"/>
      <c r="F164" s="277"/>
      <c r="G164" s="277"/>
      <c r="H164" s="277"/>
      <c r="I164" s="277"/>
      <c r="J164" s="277"/>
      <c r="K164" s="277"/>
      <c r="L164" s="277"/>
      <c r="M164" s="277"/>
      <c r="N164" s="277"/>
      <c r="O164" s="277"/>
      <c r="P164" s="277"/>
      <c r="Q164" s="278"/>
    </row>
    <row r="165" customHeight="1" ht="12"/>
    <row r="166" customHeight="1" ht="30">
      <c r="B166" t="s" s="279">
        <v>98</v>
      </c>
      <c r="C166" s="279"/>
      <c r="D166" s="279"/>
      <c r="E166" s="279"/>
      <c r="F166" s="279"/>
      <c r="G166" s="279"/>
      <c r="H166" s="2"/>
      <c r="I166" s="2"/>
      <c r="J166" s="2"/>
      <c r="K166" s="2"/>
      <c r="L166" s="2"/>
      <c r="M166" s="2"/>
      <c r="N166" s="2"/>
      <c r="O166" s="2"/>
      <c r="P166" s="2"/>
    </row>
    <row r="167" customHeight="1" ht="13"/>
    <row r="168" customHeight="1" ht="58">
      <c r="B168" t="s" s="236">
        <v>72</v>
      </c>
      <c r="C168" s="237">
        <v>60</v>
      </c>
      <c r="D168" s="238"/>
      <c r="E168" t="s" s="239">
        <v>73</v>
      </c>
      <c r="F168" s="240"/>
      <c r="G168" s="241">
        <f> SUM(P172:P189)</f>
        <v>0</v>
      </c>
      <c r="I168" t="s" s="239">
        <v>74</v>
      </c>
      <c r="J168" s="242"/>
      <c r="K168" t="str" s="241">
        <f>IF(AND(COUNTIF(B172:B189,"Allgemeine Kenntnisse")&gt;0,COUNTIF(B172:B189,"Juristische Basiskenntnisse")&gt;0,COUNTIF(B172:B189,"Kenntnisse Strafrecht")&gt;0),"Ja","Nein")</f>
        <v>Ja</v>
      </c>
      <c r="L168" s="243"/>
      <c r="M168" s="244"/>
      <c r="N168" t="str" s="245">
        <f>IF((G168&gt;=60),"Sie haben ausreichend Credits in diesem Bereich dokumentiert.","ACHTUNG: Sie haben nicht ausreichend Credits in diesem Bereich dokumentiert.")</f>
        <v>ACHTUNG: Sie haben nicht ausreichend Credits in diesem Bereich dokumentiert.</v>
      </c>
      <c r="O168" s="246"/>
      <c r="P168" s="246"/>
      <c r="Q168" s="247"/>
    </row>
    <row r="169" customHeight="1" ht="15">
      <c r="R169" s="61"/>
      <c r="S169" s="61"/>
    </row>
    <row r="170" customHeight="1" ht="13" hidden="1"/>
    <row r="171" customHeight="1" ht="61">
      <c r="B171" t="s" s="248">
        <v>75</v>
      </c>
      <c r="C171" t="s" s="100">
        <v>76</v>
      </c>
      <c r="D171" t="s" s="100">
        <v>77</v>
      </c>
      <c r="E171" s="249"/>
      <c r="F171" t="s" s="100">
        <v>78</v>
      </c>
      <c r="G171" s="249"/>
      <c r="H171" s="249"/>
      <c r="I171" t="s" s="100">
        <v>79</v>
      </c>
      <c r="J171" s="249"/>
      <c r="K171" s="249"/>
      <c r="L171" t="s" s="100">
        <v>80</v>
      </c>
      <c r="M171" s="249"/>
      <c r="N171" t="s" s="100">
        <v>34</v>
      </c>
      <c r="O171" t="s" s="100">
        <v>81</v>
      </c>
      <c r="P171" t="s" s="100">
        <v>82</v>
      </c>
      <c r="Q171" t="s" s="101">
        <v>11</v>
      </c>
    </row>
    <row r="172" customHeight="1" ht="30">
      <c r="B172" s="109"/>
      <c r="C172" s="110"/>
      <c r="D172" s="110"/>
      <c r="E172" s="250"/>
      <c r="F172" s="110"/>
      <c r="G172" s="250"/>
      <c r="H172" s="250"/>
      <c r="I172" s="110"/>
      <c r="J172" s="250"/>
      <c r="K172" s="250"/>
      <c r="L172" s="252"/>
      <c r="M172" s="253"/>
      <c r="N172" s="254"/>
      <c r="O172" s="254"/>
      <c r="P172" s="113"/>
      <c r="Q172" s="32"/>
    </row>
    <row r="173" customHeight="1" ht="25">
      <c r="B173" s="109"/>
      <c r="C173" s="110"/>
      <c r="D173" s="110"/>
      <c r="E173" s="250"/>
      <c r="F173" s="110"/>
      <c r="G173" s="250"/>
      <c r="H173" s="250"/>
      <c r="I173" s="110"/>
      <c r="J173" s="250"/>
      <c r="K173" s="250"/>
      <c r="L173" s="252"/>
      <c r="M173" s="253"/>
      <c r="N173" s="254"/>
      <c r="O173" s="254"/>
      <c r="P173" s="113"/>
      <c r="Q173" s="32"/>
    </row>
    <row r="174" customHeight="1" ht="25">
      <c r="B174" s="109"/>
      <c r="C174" s="110"/>
      <c r="D174" s="110"/>
      <c r="E174" s="250"/>
      <c r="F174" s="110"/>
      <c r="G174" s="250"/>
      <c r="H174" s="250"/>
      <c r="I174" s="110"/>
      <c r="J174" s="250"/>
      <c r="K174" s="250"/>
      <c r="L174" s="252"/>
      <c r="M174" s="253"/>
      <c r="N174" s="254"/>
      <c r="O174" s="254"/>
      <c r="P174" s="113"/>
      <c r="Q174" s="32"/>
    </row>
    <row r="175" customHeight="1" ht="25">
      <c r="B175" t="s" s="109">
        <v>84</v>
      </c>
      <c r="C175" s="110"/>
      <c r="D175" s="110"/>
      <c r="E175" s="250"/>
      <c r="F175" s="110"/>
      <c r="G175" s="250"/>
      <c r="H175" s="250"/>
      <c r="I175" s="110"/>
      <c r="J175" s="250"/>
      <c r="K175" s="250"/>
      <c r="L175" s="252"/>
      <c r="M175" s="253"/>
      <c r="N175" s="254"/>
      <c r="O175" s="254"/>
      <c r="P175" s="113"/>
      <c r="Q175" s="32"/>
    </row>
    <row r="176" customHeight="1" ht="25">
      <c r="B176" s="109"/>
      <c r="C176" s="110"/>
      <c r="D176" s="110"/>
      <c r="E176" s="250"/>
      <c r="F176" s="110"/>
      <c r="G176" s="250"/>
      <c r="H176" s="250"/>
      <c r="I176" s="110"/>
      <c r="J176" s="250"/>
      <c r="K176" s="250"/>
      <c r="L176" s="252"/>
      <c r="M176" s="253"/>
      <c r="N176" s="254"/>
      <c r="O176" s="254"/>
      <c r="P176" s="113"/>
      <c r="Q176" s="32"/>
    </row>
    <row r="177" customHeight="1" ht="25">
      <c r="B177" s="109"/>
      <c r="C177" s="110"/>
      <c r="D177" s="110"/>
      <c r="E177" s="250"/>
      <c r="F177" s="110"/>
      <c r="G177" s="250"/>
      <c r="H177" s="250"/>
      <c r="I177" s="110"/>
      <c r="J177" s="250"/>
      <c r="K177" s="250"/>
      <c r="L177" s="252"/>
      <c r="M177" s="253"/>
      <c r="N177" s="254"/>
      <c r="O177" s="254"/>
      <c r="P177" s="113"/>
      <c r="Q177" s="32"/>
    </row>
    <row r="178" customHeight="1" ht="25">
      <c r="B178" t="s" s="109">
        <v>97</v>
      </c>
      <c r="C178" s="110"/>
      <c r="D178" s="110"/>
      <c r="E178" s="250"/>
      <c r="F178" s="110"/>
      <c r="G178" s="250"/>
      <c r="H178" s="250"/>
      <c r="I178" s="110"/>
      <c r="J178" s="250"/>
      <c r="K178" s="250"/>
      <c r="L178" s="252"/>
      <c r="M178" s="253"/>
      <c r="N178" s="254"/>
      <c r="O178" s="254"/>
      <c r="P178" s="113"/>
      <c r="Q178" s="32"/>
    </row>
    <row r="179" customHeight="1" ht="25">
      <c r="B179" t="s" s="109">
        <v>83</v>
      </c>
      <c r="C179" s="110"/>
      <c r="D179" s="110"/>
      <c r="E179" s="250"/>
      <c r="F179" s="110"/>
      <c r="G179" s="250"/>
      <c r="H179" s="250"/>
      <c r="I179" s="110"/>
      <c r="J179" s="250"/>
      <c r="K179" s="250"/>
      <c r="L179" s="252"/>
      <c r="M179" s="253"/>
      <c r="N179" s="254"/>
      <c r="O179" s="254"/>
      <c r="P179" s="113"/>
      <c r="Q179" s="32"/>
    </row>
    <row r="180" customHeight="1" ht="25">
      <c r="B180" s="109"/>
      <c r="C180" s="110"/>
      <c r="D180" s="110"/>
      <c r="E180" s="250"/>
      <c r="F180" s="110"/>
      <c r="G180" s="250"/>
      <c r="H180" s="250"/>
      <c r="I180" s="110"/>
      <c r="J180" s="250"/>
      <c r="K180" s="250"/>
      <c r="L180" s="252"/>
      <c r="M180" s="253"/>
      <c r="N180" s="254"/>
      <c r="O180" s="254"/>
      <c r="P180" s="113"/>
      <c r="Q180" s="32"/>
    </row>
    <row r="181" customHeight="1" ht="25">
      <c r="B181" s="109"/>
      <c r="C181" s="110"/>
      <c r="D181" s="110"/>
      <c r="E181" s="250"/>
      <c r="F181" s="110"/>
      <c r="G181" s="250"/>
      <c r="H181" s="250"/>
      <c r="I181" s="110"/>
      <c r="J181" s="250"/>
      <c r="K181" s="250"/>
      <c r="L181" s="252"/>
      <c r="M181" s="253"/>
      <c r="N181" s="254"/>
      <c r="O181" s="254"/>
      <c r="P181" s="113"/>
      <c r="Q181" s="32"/>
    </row>
    <row r="182" customHeight="1" ht="25">
      <c r="B182" s="109"/>
      <c r="C182" s="110"/>
      <c r="D182" s="110"/>
      <c r="E182" s="250"/>
      <c r="F182" s="110"/>
      <c r="G182" s="250"/>
      <c r="H182" s="250"/>
      <c r="I182" s="110"/>
      <c r="J182" s="250"/>
      <c r="K182" s="250"/>
      <c r="L182" s="252"/>
      <c r="M182" s="253"/>
      <c r="N182" s="254"/>
      <c r="O182" s="254"/>
      <c r="P182" s="113"/>
      <c r="Q182" s="32"/>
    </row>
    <row r="183" customHeight="1" ht="25">
      <c r="B183" s="109"/>
      <c r="C183" s="110"/>
      <c r="D183" s="110"/>
      <c r="E183" s="250"/>
      <c r="F183" s="110"/>
      <c r="G183" s="250"/>
      <c r="H183" s="250"/>
      <c r="I183" s="110"/>
      <c r="J183" s="250"/>
      <c r="K183" s="250"/>
      <c r="L183" s="252"/>
      <c r="M183" s="253"/>
      <c r="N183" s="254"/>
      <c r="O183" s="254"/>
      <c r="P183" s="113"/>
      <c r="Q183" s="32"/>
    </row>
    <row r="184" customHeight="1" ht="25">
      <c r="B184" s="109"/>
      <c r="C184" s="110"/>
      <c r="D184" s="110"/>
      <c r="E184" s="250"/>
      <c r="F184" s="110"/>
      <c r="G184" s="250"/>
      <c r="H184" s="250"/>
      <c r="I184" s="110"/>
      <c r="J184" s="250"/>
      <c r="K184" s="250"/>
      <c r="L184" s="252"/>
      <c r="M184" s="253"/>
      <c r="N184" s="254"/>
      <c r="O184" s="254"/>
      <c r="P184" s="113"/>
      <c r="Q184" s="32"/>
    </row>
    <row r="185" customHeight="1" ht="25">
      <c r="B185" s="109"/>
      <c r="C185" s="110"/>
      <c r="D185" s="110"/>
      <c r="E185" s="250"/>
      <c r="F185" s="110"/>
      <c r="G185" s="250"/>
      <c r="H185" s="250"/>
      <c r="I185" s="110"/>
      <c r="J185" s="250"/>
      <c r="K185" s="250"/>
      <c r="L185" s="252"/>
      <c r="M185" s="253"/>
      <c r="N185" s="254"/>
      <c r="O185" s="254"/>
      <c r="P185" s="113"/>
      <c r="Q185" s="32"/>
    </row>
    <row r="186" customHeight="1" ht="25">
      <c r="B186" s="109"/>
      <c r="C186" s="110"/>
      <c r="D186" s="110"/>
      <c r="E186" s="250"/>
      <c r="F186" s="110"/>
      <c r="G186" s="250"/>
      <c r="H186" s="250"/>
      <c r="I186" s="110"/>
      <c r="J186" s="250"/>
      <c r="K186" s="250"/>
      <c r="L186" s="252"/>
      <c r="M186" s="253"/>
      <c r="N186" s="254"/>
      <c r="O186" s="254"/>
      <c r="P186" s="113"/>
      <c r="Q186" s="32"/>
    </row>
    <row r="187" customHeight="1" ht="25">
      <c r="B187" s="109"/>
      <c r="C187" s="110"/>
      <c r="D187" s="110"/>
      <c r="E187" s="250"/>
      <c r="F187" s="110"/>
      <c r="G187" s="250"/>
      <c r="H187" s="250"/>
      <c r="I187" s="110"/>
      <c r="J187" s="250"/>
      <c r="K187" s="250"/>
      <c r="L187" s="252"/>
      <c r="M187" s="253"/>
      <c r="N187" s="254"/>
      <c r="O187" s="254"/>
      <c r="P187" s="113"/>
      <c r="Q187" s="32"/>
    </row>
    <row r="188" customHeight="1" ht="25">
      <c r="B188" s="109"/>
      <c r="C188" s="110"/>
      <c r="D188" s="110"/>
      <c r="E188" s="250"/>
      <c r="F188" s="110"/>
      <c r="G188" s="250"/>
      <c r="H188" s="250"/>
      <c r="I188" s="110"/>
      <c r="J188" s="250"/>
      <c r="K188" s="250"/>
      <c r="L188" s="252"/>
      <c r="M188" s="253"/>
      <c r="N188" s="254"/>
      <c r="O188" s="254"/>
      <c r="P188" s="113"/>
      <c r="Q188" s="32"/>
    </row>
    <row r="189" customHeight="1" ht="25">
      <c r="B189" s="117"/>
      <c r="C189" s="118"/>
      <c r="D189" s="118"/>
      <c r="E189" s="258"/>
      <c r="F189" s="118"/>
      <c r="G189" s="258"/>
      <c r="H189" s="258"/>
      <c r="I189" s="118"/>
      <c r="J189" s="258"/>
      <c r="K189" s="258"/>
      <c r="L189" s="36"/>
      <c r="M189" s="261"/>
      <c r="N189" s="262"/>
      <c r="O189" s="262"/>
      <c r="P189" s="124"/>
      <c r="Q189" s="125"/>
    </row>
    <row r="190" customHeight="1" ht="25">
      <c r="D190" s="263"/>
      <c r="E190" s="263"/>
      <c r="F190" s="263"/>
      <c r="G190" s="263"/>
      <c r="H190" s="263"/>
      <c r="I190" s="263"/>
      <c r="J190" s="263"/>
      <c r="K190" s="263"/>
      <c r="L190" s="263"/>
      <c r="M190" s="263"/>
      <c r="N190" s="263"/>
      <c r="O190" t="s" s="264">
        <v>38</v>
      </c>
      <c r="P190" s="265">
        <f> SUM(P172:P189)</f>
        <v>0</v>
      </c>
      <c r="Q190" s="266"/>
    </row>
    <row r="191" customHeight="1" ht="25">
      <c r="B191" t="s" s="267">
        <v>85</v>
      </c>
      <c r="C191" s="2"/>
      <c r="D191" s="2"/>
      <c r="E191" s="2"/>
      <c r="F191" s="2"/>
      <c r="G191" s="2"/>
      <c r="H191" s="2"/>
      <c r="I191" s="2"/>
      <c r="J191" s="2"/>
      <c r="K191" s="2"/>
      <c r="L191" s="2"/>
    </row>
    <row r="192" customHeight="1" ht="25">
      <c r="B192" t="s" s="267">
        <v>86</v>
      </c>
    </row>
    <row r="193" customHeight="1" ht="15"/>
    <row r="194" customHeight="1" ht="13">
      <c r="B194" t="s" s="268">
        <v>40</v>
      </c>
      <c r="C194" s="269"/>
      <c r="D194" s="270"/>
      <c r="E194" s="270"/>
      <c r="F194" s="270"/>
      <c r="G194" s="270"/>
      <c r="H194" s="270"/>
      <c r="I194" s="270"/>
      <c r="J194" s="270"/>
      <c r="K194" s="270"/>
      <c r="L194" s="270"/>
      <c r="M194" s="270"/>
      <c r="N194" s="270"/>
      <c r="O194" s="270"/>
      <c r="P194" s="270"/>
      <c r="Q194" s="271"/>
    </row>
    <row r="195" customHeight="1" ht="12">
      <c r="B195" s="272"/>
      <c r="C195" s="273"/>
      <c r="D195" s="2"/>
      <c r="E195" s="2"/>
      <c r="F195" s="2"/>
      <c r="G195" s="2"/>
      <c r="H195" s="2"/>
      <c r="I195" s="2"/>
      <c r="J195" s="2"/>
      <c r="K195" s="2"/>
      <c r="L195" s="2"/>
      <c r="M195" s="2"/>
      <c r="N195" s="2"/>
      <c r="O195" s="2"/>
      <c r="P195" s="2"/>
      <c r="Q195" s="274"/>
    </row>
    <row r="196" customHeight="1" ht="12">
      <c r="B196" s="272"/>
      <c r="C196" s="273"/>
      <c r="D196" s="2"/>
      <c r="E196" s="2"/>
      <c r="F196" s="2"/>
      <c r="G196" s="2"/>
      <c r="H196" s="2"/>
      <c r="I196" s="2"/>
      <c r="J196" s="2"/>
      <c r="K196" s="2"/>
      <c r="L196" s="2"/>
      <c r="M196" s="2"/>
      <c r="N196" s="2"/>
      <c r="O196" s="2"/>
      <c r="P196" s="2"/>
      <c r="Q196" s="274"/>
    </row>
    <row r="197" customHeight="1" ht="12">
      <c r="B197" s="272"/>
      <c r="C197" s="273"/>
      <c r="D197" s="2"/>
      <c r="E197" s="2"/>
      <c r="F197" s="2"/>
      <c r="G197" s="2"/>
      <c r="H197" s="2"/>
      <c r="I197" s="2"/>
      <c r="J197" s="2"/>
      <c r="K197" s="2"/>
      <c r="L197" s="2"/>
      <c r="M197" s="2"/>
      <c r="N197" s="2"/>
      <c r="O197" s="2"/>
      <c r="P197" s="2"/>
      <c r="Q197" s="274"/>
    </row>
    <row r="198" customHeight="1" ht="12">
      <c r="B198" s="272"/>
      <c r="C198" s="273"/>
      <c r="D198" s="2"/>
      <c r="E198" s="2"/>
      <c r="F198" s="2"/>
      <c r="G198" s="2"/>
      <c r="H198" s="2"/>
      <c r="I198" s="2"/>
      <c r="J198" s="2"/>
      <c r="K198" s="2"/>
      <c r="L198" s="2"/>
      <c r="M198" s="2"/>
      <c r="N198" s="2"/>
      <c r="O198" s="2"/>
      <c r="P198" s="2"/>
      <c r="Q198" s="274"/>
    </row>
    <row r="199" customHeight="1" ht="12">
      <c r="B199" s="275"/>
      <c r="C199" s="276"/>
      <c r="D199" s="277"/>
      <c r="E199" s="277"/>
      <c r="F199" s="277"/>
      <c r="G199" s="277"/>
      <c r="H199" s="277"/>
      <c r="I199" s="277"/>
      <c r="J199" s="277"/>
      <c r="K199" s="277"/>
      <c r="L199" s="277"/>
      <c r="M199" s="277"/>
      <c r="N199" s="277"/>
      <c r="O199" s="277"/>
      <c r="P199" s="277"/>
      <c r="Q199" s="278"/>
    </row>
    <row r="200" customHeight="1" ht="11"/>
    <row r="201" customHeight="1" ht="2"/>
    <row r="202" customHeight="1" ht="58">
      <c r="B202" t="s" s="15">
        <v>99</v>
      </c>
      <c r="C202" s="15"/>
      <c r="D202" s="15"/>
      <c r="E202" s="15"/>
      <c r="F202" s="15"/>
      <c r="G202" s="15"/>
      <c r="H202" s="15"/>
      <c r="I202" s="15"/>
      <c r="J202" s="15"/>
      <c r="K202" s="15"/>
    </row>
    <row r="203" customHeight="1" ht="147">
      <c r="B203" t="s" s="302">
        <v>100</v>
      </c>
      <c r="C203" s="219"/>
      <c r="D203" s="219"/>
      <c r="E203" s="219"/>
      <c r="F203" s="219"/>
      <c r="G203" s="219"/>
      <c r="H203" s="219"/>
      <c r="I203" s="219"/>
      <c r="J203" s="219"/>
      <c r="K203" s="219"/>
      <c r="L203" s="219"/>
      <c r="M203" s="219"/>
      <c r="N203" s="219"/>
      <c r="O203" s="219"/>
      <c r="P203" s="219"/>
      <c r="Q203" s="186"/>
      <c r="S203" s="303"/>
      <c r="T203" s="303"/>
      <c r="U203" s="303"/>
      <c r="V203" s="303"/>
    </row>
    <row r="204" customHeight="1" ht="61">
      <c r="B204" t="s" s="304">
        <v>101</v>
      </c>
      <c r="C204" s="305"/>
      <c r="D204" s="305"/>
      <c r="E204" s="305"/>
      <c r="F204" s="305"/>
      <c r="G204" s="305"/>
      <c r="H204" s="305"/>
      <c r="I204" s="305"/>
      <c r="J204" s="305"/>
      <c r="K204" s="305"/>
      <c r="L204" s="305"/>
      <c r="M204" s="305"/>
      <c r="N204" s="305"/>
      <c r="O204" s="305"/>
      <c r="P204" s="305"/>
    </row>
    <row r="205" customHeight="1" ht="73">
      <c r="B205" t="s" s="63">
        <v>102</v>
      </c>
      <c r="C205" s="64"/>
      <c r="D205" s="64"/>
      <c r="E205" s="65">
        <v>30</v>
      </c>
      <c r="F205" s="66"/>
      <c r="G205" s="67"/>
      <c r="H205" s="67"/>
      <c r="J205" t="s" s="306">
        <v>103</v>
      </c>
      <c r="K205" s="307"/>
      <c r="L205" s="308">
        <f>COUNTA(C212:C241)</f>
        <v>0</v>
      </c>
      <c r="M205" s="309"/>
      <c r="N205" s="305"/>
      <c r="O205" s="305"/>
    </row>
    <row r="206" customHeight="1" ht="73">
      <c r="B206" t="s" s="72">
        <v>104</v>
      </c>
      <c r="C206" s="73"/>
      <c r="D206" s="73"/>
      <c r="E206" t="s" s="74">
        <v>105</v>
      </c>
      <c r="F206" s="75"/>
      <c r="G206" s="61"/>
      <c r="H206" s="61"/>
      <c r="J206" t="s" s="220">
        <v>106</v>
      </c>
      <c r="K206" s="221"/>
      <c r="L206" s="78">
        <f>COUNTIF(C212:C241,"Ja")</f>
        <v>0</v>
      </c>
      <c r="M206" s="310"/>
      <c r="N206" s="305"/>
      <c r="O206" s="305"/>
    </row>
    <row r="207" customHeight="1" ht="73">
      <c r="B207" t="s" s="80">
        <v>107</v>
      </c>
      <c r="C207" s="81"/>
      <c r="D207" s="81"/>
      <c r="E207" t="s" s="82">
        <v>108</v>
      </c>
      <c r="F207" s="83"/>
      <c r="G207" s="61"/>
      <c r="H207" s="61"/>
      <c r="J207" t="s" s="226">
        <v>109</v>
      </c>
      <c r="K207" s="311"/>
      <c r="L207" s="86">
        <f>COUNTIF(C212:C241,"Nein")</f>
        <v>0</v>
      </c>
      <c r="M207" s="87"/>
      <c r="N207" s="305"/>
      <c r="O207" s="305"/>
    </row>
    <row r="208" customHeight="1" ht="17">
      <c r="B208" s="88"/>
      <c r="C208" s="88"/>
      <c r="D208" s="88"/>
      <c r="E208" s="89"/>
      <c r="F208" s="90"/>
      <c r="G208" s="61"/>
      <c r="H208" s="61"/>
      <c r="J208" s="91"/>
      <c r="K208" s="91"/>
      <c r="L208" s="61"/>
      <c r="N208" s="305"/>
      <c r="O208" s="305"/>
    </row>
    <row r="209" customHeight="1" ht="61">
      <c r="B209" s="92"/>
      <c r="C209" s="92"/>
      <c r="D209" s="92"/>
      <c r="E209" s="89"/>
      <c r="F209" s="90"/>
      <c r="G209" s="61"/>
      <c r="H209" s="61"/>
      <c r="J209" t="str" s="93">
        <f>IF(AND(L205&gt;=30,L206&gt;=15),"Sie haben ausreichend supervidierte Gutachten dokumentiert.","ACHTUNG: Sie haben nicht ausreichend supervidierte  Gutachten dokumentiert.")</f>
        <v>ACHTUNG: Sie haben nicht ausreichend supervidierte  Gutachten dokumentiert.</v>
      </c>
      <c r="K209" s="246"/>
      <c r="L209" s="246"/>
      <c r="M209" s="247"/>
      <c r="N209" s="305"/>
      <c r="O209" s="305"/>
    </row>
    <row r="210" customHeight="1" ht="15">
      <c r="K210" s="312"/>
      <c r="L210" s="312"/>
      <c r="M210" s="313"/>
      <c r="N210" s="313"/>
      <c r="O210" s="313"/>
      <c r="P210" s="313"/>
    </row>
    <row r="211" customHeight="1" ht="56">
      <c r="B211" t="s" s="248">
        <v>110</v>
      </c>
      <c r="C211" t="s" s="149">
        <v>111</v>
      </c>
      <c r="D211" s="314"/>
      <c r="E211" t="s" s="149">
        <v>112</v>
      </c>
      <c r="F211" s="314"/>
      <c r="G211" t="s" s="149">
        <v>113</v>
      </c>
      <c r="H211" s="314"/>
      <c r="I211" t="s" s="147">
        <v>114</v>
      </c>
      <c r="J211" s="148"/>
      <c r="K211" s="148"/>
      <c r="L211" t="s" s="100">
        <v>115</v>
      </c>
      <c r="M211" t="s" s="315">
        <v>11</v>
      </c>
      <c r="Q211" s="61"/>
      <c r="R211" s="61"/>
      <c r="S211" s="303"/>
      <c r="T211" s="303"/>
    </row>
    <row r="212" customHeight="1" ht="28">
      <c r="B212" s="316">
        <v>1</v>
      </c>
      <c r="C212" s="317"/>
      <c r="D212" s="318"/>
      <c r="E212" s="319"/>
      <c r="F212" s="320"/>
      <c r="G212" s="319"/>
      <c r="H212" s="320"/>
      <c r="I212" s="321"/>
      <c r="J212" s="322"/>
      <c r="K212" s="320"/>
      <c r="L212" t="s" s="323">
        <v>116</v>
      </c>
      <c r="M212" s="324"/>
      <c r="Q212" s="61"/>
      <c r="R212" s="61"/>
      <c r="S212" s="61"/>
      <c r="T212" s="61"/>
    </row>
    <row r="213" customHeight="1" ht="27">
      <c r="B213" s="325">
        <v>2</v>
      </c>
      <c r="C213" s="326"/>
      <c r="D213" s="327"/>
      <c r="E213" s="328"/>
      <c r="F213" s="329"/>
      <c r="G213" s="328"/>
      <c r="H213" s="329"/>
      <c r="I213" s="330"/>
      <c r="J213" s="331"/>
      <c r="K213" s="329"/>
      <c r="L213" t="s" s="332">
        <v>116</v>
      </c>
      <c r="M213" s="333"/>
      <c r="Q213" s="61"/>
      <c r="R213" s="61"/>
      <c r="S213" s="61"/>
    </row>
    <row r="214" customHeight="1" ht="27">
      <c r="B214" s="325">
        <v>3</v>
      </c>
      <c r="C214" s="334"/>
      <c r="D214" s="327"/>
      <c r="E214" s="328"/>
      <c r="F214" s="329"/>
      <c r="G214" s="328"/>
      <c r="H214" s="329"/>
      <c r="I214" s="330"/>
      <c r="J214" s="331"/>
      <c r="K214" s="329"/>
      <c r="L214" t="s" s="332">
        <v>116</v>
      </c>
      <c r="M214" s="333"/>
      <c r="Q214" s="61"/>
      <c r="R214" s="61"/>
    </row>
    <row r="215" customHeight="1" ht="27">
      <c r="B215" s="325">
        <v>4</v>
      </c>
      <c r="C215" s="334"/>
      <c r="D215" s="327"/>
      <c r="E215" s="328"/>
      <c r="F215" s="329"/>
      <c r="G215" s="328"/>
      <c r="H215" s="329"/>
      <c r="I215" s="330"/>
      <c r="J215" s="331"/>
      <c r="K215" s="329"/>
      <c r="L215" s="335"/>
      <c r="M215" s="333"/>
      <c r="Q215" s="61"/>
      <c r="R215" s="61"/>
      <c r="S215" s="61"/>
      <c r="T215" s="61"/>
    </row>
    <row r="216" customHeight="1" ht="23">
      <c r="B216" s="325">
        <v>5</v>
      </c>
      <c r="C216" s="334"/>
      <c r="D216" s="327"/>
      <c r="E216" s="328"/>
      <c r="F216" s="329"/>
      <c r="G216" s="328"/>
      <c r="H216" s="329"/>
      <c r="I216" s="330"/>
      <c r="J216" s="331"/>
      <c r="K216" s="329"/>
      <c r="L216" s="335"/>
      <c r="M216" s="333"/>
      <c r="Q216" s="61"/>
      <c r="R216" s="61"/>
    </row>
    <row r="217" customHeight="1" ht="25">
      <c r="B217" s="325">
        <v>6</v>
      </c>
      <c r="C217" s="334"/>
      <c r="D217" s="327"/>
      <c r="E217" s="328"/>
      <c r="F217" s="329"/>
      <c r="G217" s="328"/>
      <c r="H217" s="329"/>
      <c r="I217" s="330"/>
      <c r="J217" s="331"/>
      <c r="K217" s="329"/>
      <c r="L217" s="335"/>
      <c r="M217" s="333"/>
      <c r="Q217" s="61"/>
      <c r="R217" s="61"/>
    </row>
    <row r="218" customHeight="1" ht="25">
      <c r="B218" s="325">
        <v>7</v>
      </c>
      <c r="C218" s="334"/>
      <c r="D218" s="327"/>
      <c r="E218" s="328"/>
      <c r="F218" s="329"/>
      <c r="G218" s="328"/>
      <c r="H218" s="329"/>
      <c r="I218" s="330"/>
      <c r="J218" s="331"/>
      <c r="K218" s="329"/>
      <c r="L218" s="335"/>
      <c r="M218" s="333"/>
      <c r="Q218" s="61"/>
      <c r="R218" s="61"/>
    </row>
    <row r="219" customHeight="1" ht="25">
      <c r="B219" s="325">
        <v>8</v>
      </c>
      <c r="C219" s="334"/>
      <c r="D219" s="327"/>
      <c r="E219" s="328"/>
      <c r="F219" s="329"/>
      <c r="G219" s="328"/>
      <c r="H219" s="329"/>
      <c r="I219" s="330"/>
      <c r="J219" s="331"/>
      <c r="K219" s="329"/>
      <c r="L219" s="335"/>
      <c r="M219" s="333"/>
      <c r="Q219" s="61"/>
      <c r="R219" s="61"/>
    </row>
    <row r="220" customHeight="1" ht="25">
      <c r="B220" s="325">
        <v>9</v>
      </c>
      <c r="C220" s="334"/>
      <c r="D220" s="327"/>
      <c r="E220" s="328"/>
      <c r="F220" s="329"/>
      <c r="G220" s="328"/>
      <c r="H220" s="329"/>
      <c r="I220" s="330"/>
      <c r="J220" s="331"/>
      <c r="K220" s="329"/>
      <c r="L220" s="335"/>
      <c r="M220" s="333"/>
      <c r="Q220" s="61"/>
      <c r="R220" s="61"/>
    </row>
    <row r="221" customHeight="1" ht="25">
      <c r="B221" s="325">
        <v>10</v>
      </c>
      <c r="C221" s="334"/>
      <c r="D221" s="327"/>
      <c r="E221" s="328"/>
      <c r="F221" s="329"/>
      <c r="G221" s="328"/>
      <c r="H221" s="329"/>
      <c r="I221" s="330"/>
      <c r="J221" s="331"/>
      <c r="K221" s="329"/>
      <c r="L221" s="335"/>
      <c r="M221" s="333"/>
      <c r="Q221" s="61"/>
      <c r="R221" s="61"/>
    </row>
    <row r="222" customHeight="1" ht="25">
      <c r="B222" s="325">
        <v>11</v>
      </c>
      <c r="C222" s="334"/>
      <c r="D222" s="327"/>
      <c r="E222" s="328"/>
      <c r="F222" s="329"/>
      <c r="G222" s="328"/>
      <c r="H222" s="329"/>
      <c r="I222" s="330"/>
      <c r="J222" s="331"/>
      <c r="K222" s="329"/>
      <c r="L222" s="335"/>
      <c r="M222" s="333"/>
      <c r="Q222" s="61"/>
      <c r="R222" s="61"/>
    </row>
    <row r="223" customHeight="1" ht="25">
      <c r="B223" s="325">
        <v>12</v>
      </c>
      <c r="C223" s="334"/>
      <c r="D223" s="327"/>
      <c r="E223" s="328"/>
      <c r="F223" s="329"/>
      <c r="G223" s="328"/>
      <c r="H223" s="329"/>
      <c r="I223" s="330"/>
      <c r="J223" s="331"/>
      <c r="K223" s="329"/>
      <c r="L223" s="335"/>
      <c r="M223" s="333"/>
      <c r="Q223" s="61"/>
      <c r="R223" s="61"/>
    </row>
    <row r="224" customHeight="1" ht="25">
      <c r="B224" s="325">
        <v>13</v>
      </c>
      <c r="C224" s="334"/>
      <c r="D224" s="327"/>
      <c r="E224" s="328"/>
      <c r="F224" s="329"/>
      <c r="G224" s="328"/>
      <c r="H224" s="329"/>
      <c r="I224" s="330"/>
      <c r="J224" s="331"/>
      <c r="K224" s="329"/>
      <c r="L224" s="335"/>
      <c r="M224" s="333"/>
      <c r="Q224" s="61"/>
      <c r="R224" s="61"/>
    </row>
    <row r="225" customHeight="1" ht="25">
      <c r="B225" s="325">
        <v>14</v>
      </c>
      <c r="C225" s="334"/>
      <c r="D225" s="327"/>
      <c r="E225" s="328"/>
      <c r="F225" s="329"/>
      <c r="G225" s="328"/>
      <c r="H225" s="329"/>
      <c r="I225" s="330"/>
      <c r="J225" s="331"/>
      <c r="K225" s="329"/>
      <c r="L225" s="335"/>
      <c r="M225" s="333"/>
      <c r="Q225" s="61"/>
      <c r="R225" s="61"/>
    </row>
    <row r="226" customHeight="1" ht="25">
      <c r="B226" s="325">
        <v>15</v>
      </c>
      <c r="C226" s="334"/>
      <c r="D226" s="327"/>
      <c r="E226" s="328"/>
      <c r="F226" s="329"/>
      <c r="G226" s="328"/>
      <c r="H226" s="329"/>
      <c r="I226" s="330"/>
      <c r="J226" s="331"/>
      <c r="K226" s="329"/>
      <c r="L226" s="335"/>
      <c r="M226" s="333"/>
      <c r="Q226" s="61"/>
      <c r="R226" s="61"/>
    </row>
    <row r="227" customHeight="1" ht="25">
      <c r="B227" s="325">
        <v>16</v>
      </c>
      <c r="C227" s="334"/>
      <c r="D227" s="327"/>
      <c r="E227" s="328"/>
      <c r="F227" s="329"/>
      <c r="G227" s="328"/>
      <c r="H227" s="329"/>
      <c r="I227" s="330"/>
      <c r="J227" s="331"/>
      <c r="K227" s="329"/>
      <c r="L227" s="335"/>
      <c r="M227" s="333"/>
      <c r="Q227" s="61"/>
      <c r="R227" s="61"/>
    </row>
    <row r="228" customHeight="1" ht="25">
      <c r="B228" s="325">
        <v>17</v>
      </c>
      <c r="C228" s="334"/>
      <c r="D228" s="327"/>
      <c r="E228" s="328"/>
      <c r="F228" s="329"/>
      <c r="G228" s="328"/>
      <c r="H228" s="329"/>
      <c r="I228" s="330"/>
      <c r="J228" s="331"/>
      <c r="K228" s="329"/>
      <c r="L228" s="335"/>
      <c r="M228" s="333"/>
      <c r="Q228" s="61"/>
      <c r="R228" s="61"/>
    </row>
    <row r="229" customHeight="1" ht="25">
      <c r="B229" s="325">
        <v>18</v>
      </c>
      <c r="C229" s="334"/>
      <c r="D229" s="327"/>
      <c r="E229" s="328"/>
      <c r="F229" s="329"/>
      <c r="G229" s="328"/>
      <c r="H229" s="329"/>
      <c r="I229" s="330"/>
      <c r="J229" s="331"/>
      <c r="K229" s="329"/>
      <c r="L229" s="335"/>
      <c r="M229" s="333"/>
      <c r="Q229" s="61"/>
      <c r="R229" s="61"/>
    </row>
    <row r="230" customHeight="1" ht="25">
      <c r="B230" s="325">
        <v>19</v>
      </c>
      <c r="C230" s="334"/>
      <c r="D230" s="327"/>
      <c r="E230" s="328"/>
      <c r="F230" s="329"/>
      <c r="G230" s="328"/>
      <c r="H230" s="329"/>
      <c r="I230" s="330"/>
      <c r="J230" s="331"/>
      <c r="K230" s="329"/>
      <c r="L230" s="335"/>
      <c r="M230" s="333"/>
      <c r="Q230" s="61"/>
      <c r="R230" s="61"/>
    </row>
    <row r="231" customHeight="1" ht="25">
      <c r="B231" s="325">
        <v>20</v>
      </c>
      <c r="C231" s="334"/>
      <c r="D231" s="327"/>
      <c r="E231" s="328"/>
      <c r="F231" s="329"/>
      <c r="G231" s="328"/>
      <c r="H231" s="329"/>
      <c r="I231" s="330"/>
      <c r="J231" s="331"/>
      <c r="K231" s="329"/>
      <c r="L231" s="335"/>
      <c r="M231" s="333"/>
      <c r="Q231" s="61"/>
      <c r="R231" s="61"/>
    </row>
    <row r="232" customHeight="1" ht="25">
      <c r="B232" s="325">
        <v>21</v>
      </c>
      <c r="C232" s="334"/>
      <c r="D232" s="327"/>
      <c r="E232" s="328"/>
      <c r="F232" s="329"/>
      <c r="G232" s="328"/>
      <c r="H232" s="329"/>
      <c r="I232" s="330"/>
      <c r="J232" s="331"/>
      <c r="K232" s="329"/>
      <c r="L232" s="335"/>
      <c r="M232" s="333"/>
      <c r="Q232" s="61"/>
      <c r="R232" s="61"/>
    </row>
    <row r="233" customHeight="1" ht="25">
      <c r="B233" s="325">
        <v>22</v>
      </c>
      <c r="C233" s="334"/>
      <c r="D233" s="327"/>
      <c r="E233" s="328"/>
      <c r="F233" s="329"/>
      <c r="G233" s="328"/>
      <c r="H233" s="329"/>
      <c r="I233" s="330"/>
      <c r="J233" s="331"/>
      <c r="K233" s="329"/>
      <c r="L233" s="335"/>
      <c r="M233" s="333"/>
      <c r="Q233" s="61"/>
      <c r="R233" s="61"/>
    </row>
    <row r="234" customHeight="1" ht="25">
      <c r="B234" s="325">
        <v>23</v>
      </c>
      <c r="C234" s="334"/>
      <c r="D234" s="327"/>
      <c r="E234" s="328"/>
      <c r="F234" s="329"/>
      <c r="G234" s="328"/>
      <c r="H234" s="329"/>
      <c r="I234" s="330"/>
      <c r="J234" s="331"/>
      <c r="K234" s="329"/>
      <c r="L234" s="335"/>
      <c r="M234" s="333"/>
      <c r="Q234" s="61"/>
      <c r="R234" s="61"/>
    </row>
    <row r="235" customHeight="1" ht="25">
      <c r="B235" s="325">
        <v>24</v>
      </c>
      <c r="C235" s="334"/>
      <c r="D235" s="327"/>
      <c r="E235" s="328"/>
      <c r="F235" s="329"/>
      <c r="G235" s="328"/>
      <c r="H235" s="329"/>
      <c r="I235" s="330"/>
      <c r="J235" s="331"/>
      <c r="K235" s="329"/>
      <c r="L235" s="335"/>
      <c r="M235" s="333"/>
      <c r="Q235" s="61"/>
      <c r="R235" s="61"/>
    </row>
    <row r="236" customHeight="1" ht="25">
      <c r="B236" s="325">
        <v>25</v>
      </c>
      <c r="C236" s="334"/>
      <c r="D236" s="327"/>
      <c r="E236" s="328"/>
      <c r="F236" s="329"/>
      <c r="G236" s="328"/>
      <c r="H236" s="329"/>
      <c r="I236" s="330"/>
      <c r="J236" s="331"/>
      <c r="K236" s="329"/>
      <c r="L236" s="335"/>
      <c r="M236" s="333"/>
      <c r="Q236" s="61"/>
      <c r="R236" s="61"/>
    </row>
    <row r="237" customHeight="1" ht="25">
      <c r="B237" s="325">
        <v>26</v>
      </c>
      <c r="C237" s="334"/>
      <c r="D237" s="327"/>
      <c r="E237" s="328"/>
      <c r="F237" s="329"/>
      <c r="G237" s="328"/>
      <c r="H237" s="329"/>
      <c r="I237" s="330"/>
      <c r="J237" s="331"/>
      <c r="K237" s="329"/>
      <c r="L237" s="335"/>
      <c r="M237" s="333"/>
      <c r="Q237" s="61"/>
      <c r="R237" s="61"/>
    </row>
    <row r="238" customHeight="1" ht="25">
      <c r="B238" s="325">
        <v>27</v>
      </c>
      <c r="C238" s="334"/>
      <c r="D238" s="327"/>
      <c r="E238" s="328"/>
      <c r="F238" s="329"/>
      <c r="G238" s="328"/>
      <c r="H238" s="329"/>
      <c r="I238" s="330"/>
      <c r="J238" s="331"/>
      <c r="K238" s="329"/>
      <c r="L238" s="335"/>
      <c r="M238" s="333"/>
      <c r="Q238" s="61"/>
      <c r="R238" s="61"/>
    </row>
    <row r="239" customHeight="1" ht="25">
      <c r="B239" s="325">
        <v>28</v>
      </c>
      <c r="C239" s="334"/>
      <c r="D239" s="327"/>
      <c r="E239" s="328"/>
      <c r="F239" s="329"/>
      <c r="G239" s="328"/>
      <c r="H239" s="329"/>
      <c r="I239" s="330"/>
      <c r="J239" s="331"/>
      <c r="K239" s="329"/>
      <c r="L239" s="335"/>
      <c r="M239" s="333"/>
      <c r="Q239" s="61"/>
      <c r="R239" s="61"/>
      <c r="S239" s="61"/>
      <c r="T239" s="61"/>
      <c r="U239" s="61"/>
      <c r="V239" s="61"/>
      <c r="W239" s="61"/>
      <c r="X239" s="61"/>
      <c r="Y239" s="61"/>
      <c r="Z239" s="61"/>
      <c r="AA239" s="61"/>
      <c r="AB239" s="61"/>
      <c r="AC239" s="61"/>
      <c r="AD239" s="61"/>
      <c r="AE239" s="61"/>
      <c r="AF239" s="61"/>
      <c r="AG239" s="61"/>
      <c r="AH239" s="61"/>
      <c r="AI239" s="61"/>
    </row>
    <row r="240" customHeight="1" ht="24">
      <c r="B240" s="325">
        <v>29</v>
      </c>
      <c r="C240" s="334"/>
      <c r="D240" s="327"/>
      <c r="E240" s="328"/>
      <c r="F240" s="329"/>
      <c r="G240" s="328"/>
      <c r="H240" s="329"/>
      <c r="I240" s="330"/>
      <c r="J240" s="331"/>
      <c r="K240" s="329"/>
      <c r="L240" s="335"/>
      <c r="M240" s="333"/>
      <c r="Q240" s="61"/>
      <c r="R240" s="61"/>
      <c r="S240" s="61"/>
      <c r="T240" s="61"/>
      <c r="U240" s="61"/>
      <c r="V240" s="61"/>
      <c r="W240" s="61"/>
      <c r="X240" s="61"/>
      <c r="Y240" s="61"/>
      <c r="Z240" s="61"/>
      <c r="AA240" s="61"/>
      <c r="AB240" s="61"/>
      <c r="AC240" s="61"/>
      <c r="AD240" s="61"/>
      <c r="AE240" s="61"/>
      <c r="AF240" s="61"/>
      <c r="AG240" s="61"/>
      <c r="AH240" s="61"/>
      <c r="AI240" s="61"/>
    </row>
    <row r="241" customHeight="1" ht="24">
      <c r="B241" s="336">
        <v>30</v>
      </c>
      <c r="C241" s="337"/>
      <c r="D241" s="338"/>
      <c r="E241" s="339"/>
      <c r="F241" s="340"/>
      <c r="G241" s="339"/>
      <c r="H241" s="340"/>
      <c r="I241" s="341"/>
      <c r="J241" s="342"/>
      <c r="K241" s="340"/>
      <c r="L241" s="343"/>
      <c r="M241" s="344"/>
      <c r="Q241" s="61"/>
      <c r="R241" s="61"/>
    </row>
    <row r="242" customHeight="1" ht="23">
      <c r="B242" s="174"/>
      <c r="C242" s="174"/>
      <c r="D242" s="345"/>
      <c r="E242" s="174"/>
      <c r="F242" s="174"/>
      <c r="G242" s="174"/>
      <c r="H242" s="345"/>
      <c r="I242" s="345"/>
      <c r="J242" s="345"/>
      <c r="K242" s="346"/>
      <c r="L242" s="174"/>
      <c r="M242" s="61"/>
      <c r="N242" s="61"/>
      <c r="O242" s="61"/>
      <c r="P242" s="61"/>
      <c r="Q242" s="61"/>
      <c r="R242" s="61"/>
    </row>
    <row r="243" customHeight="1" ht="25">
      <c r="B243" t="s" s="268">
        <v>40</v>
      </c>
      <c r="C243" s="269"/>
      <c r="D243" s="270"/>
      <c r="E243" s="270"/>
      <c r="F243" s="270"/>
      <c r="G243" s="270"/>
      <c r="H243" s="270"/>
      <c r="I243" s="270"/>
      <c r="J243" s="270"/>
      <c r="K243" s="270"/>
      <c r="L243" s="270"/>
      <c r="M243" s="271"/>
      <c r="N243" s="61"/>
      <c r="O243" s="61"/>
      <c r="P243" s="61"/>
      <c r="Q243" s="61"/>
      <c r="R243" s="61"/>
    </row>
    <row r="244" customHeight="1" ht="25">
      <c r="B244" s="272"/>
      <c r="C244" s="273"/>
      <c r="D244" s="2"/>
      <c r="E244" s="2"/>
      <c r="F244" s="2"/>
      <c r="G244" s="2"/>
      <c r="H244" s="2"/>
      <c r="I244" s="2"/>
      <c r="J244" s="2"/>
      <c r="K244" s="2"/>
      <c r="L244" s="2"/>
      <c r="M244" s="274"/>
      <c r="N244" s="61"/>
      <c r="O244" s="61"/>
      <c r="P244" s="61"/>
      <c r="Q244" s="61"/>
      <c r="R244" s="61"/>
    </row>
    <row r="245" customHeight="1" ht="25">
      <c r="B245" s="272"/>
      <c r="C245" s="273"/>
      <c r="D245" s="2"/>
      <c r="E245" s="2"/>
      <c r="F245" s="2"/>
      <c r="G245" s="2"/>
      <c r="H245" s="2"/>
      <c r="I245" s="2"/>
      <c r="J245" s="2"/>
      <c r="K245" s="2"/>
      <c r="L245" s="2"/>
      <c r="M245" s="274"/>
      <c r="N245" s="61"/>
      <c r="O245" s="61"/>
      <c r="P245" s="61"/>
      <c r="Q245" s="61"/>
      <c r="R245" s="61"/>
    </row>
    <row r="246" customHeight="1" ht="25">
      <c r="B246" s="272"/>
      <c r="C246" s="273"/>
      <c r="D246" s="2"/>
      <c r="E246" s="2"/>
      <c r="F246" s="2"/>
      <c r="G246" s="2"/>
      <c r="H246" s="2"/>
      <c r="I246" s="2"/>
      <c r="J246" s="2"/>
      <c r="K246" s="2"/>
      <c r="L246" s="2"/>
      <c r="M246" s="274"/>
      <c r="N246" s="61"/>
      <c r="O246" s="61"/>
      <c r="P246" s="61"/>
      <c r="Q246" s="61"/>
      <c r="R246" s="61"/>
    </row>
    <row r="247" customHeight="1" ht="25">
      <c r="B247" s="272"/>
      <c r="C247" s="273"/>
      <c r="D247" s="2"/>
      <c r="E247" s="2"/>
      <c r="F247" s="2"/>
      <c r="G247" s="2"/>
      <c r="H247" s="2"/>
      <c r="I247" s="2"/>
      <c r="J247" s="2"/>
      <c r="K247" s="2"/>
      <c r="L247" s="2"/>
      <c r="M247" s="274"/>
      <c r="N247" s="61"/>
      <c r="O247" s="61"/>
      <c r="P247" s="61"/>
      <c r="Q247" s="61"/>
      <c r="R247" s="61"/>
    </row>
    <row r="248" customHeight="1" ht="25">
      <c r="B248" s="275"/>
      <c r="C248" s="276"/>
      <c r="D248" s="277"/>
      <c r="E248" s="277"/>
      <c r="F248" s="277"/>
      <c r="G248" s="277"/>
      <c r="H248" s="277"/>
      <c r="I248" s="277"/>
      <c r="J248" s="277"/>
      <c r="K248" s="277"/>
      <c r="L248" s="277"/>
      <c r="M248" s="278"/>
      <c r="N248" s="61"/>
      <c r="O248" s="61"/>
      <c r="P248" s="61"/>
      <c r="Q248" s="61"/>
      <c r="R248" s="61"/>
    </row>
    <row r="249" customHeight="1" ht="13">
      <c r="M249" s="61"/>
      <c r="N249" s="61"/>
      <c r="O249" s="61"/>
      <c r="P249" s="61"/>
      <c r="Q249" s="61"/>
      <c r="R249" s="61"/>
    </row>
    <row r="250" customHeight="1" ht="13">
      <c r="R250" s="61"/>
    </row>
    <row r="251" customHeight="1" ht="13"/>
    <row r="252" customHeight="1" ht="13" hidden="1"/>
    <row r="253" customHeight="1" ht="13" hidden="1"/>
    <row r="254" customHeight="1" ht="13" hidden="1"/>
    <row r="255" customHeight="1" ht="13" hidden="1"/>
    <row r="256" customHeight="1" ht="13" hidden="1"/>
    <row r="257" customHeight="1" ht="13" hidden="1"/>
    <row r="258" customHeight="1" ht="13" hidden="1"/>
    <row r="259" customHeight="1" ht="13" hidden="1"/>
    <row r="260" customHeight="1" ht="13" hidden="1"/>
    <row r="261" customHeight="1" ht="13" hidden="1"/>
    <row r="262" customHeight="1" ht="13" hidden="1"/>
    <row r="263" customHeight="1" ht="13" hidden="1"/>
    <row r="264" customHeight="1" ht="13" hidden="1"/>
    <row r="265" customHeight="1" ht="13" hidden="1"/>
    <row r="266" customHeight="1" ht="13" hidden="1"/>
    <row r="267" customHeight="1" ht="13" hidden="1"/>
    <row r="268" customHeight="1" ht="13" hidden="1"/>
    <row r="269" customHeight="1" ht="13" hidden="1"/>
    <row r="270" customHeight="1" ht="13" hidden="1"/>
    <row r="271" customHeight="1" ht="13" hidden="1"/>
    <row r="272" customHeight="1" ht="13" hidden="1"/>
    <row r="273" customHeight="1" ht="13" hidden="1"/>
    <row r="274" customHeight="1" ht="13" hidden="1"/>
    <row r="275" customHeight="1" ht="13" hidden="1"/>
    <row r="276" customHeight="1" ht="13" hidden="1"/>
    <row r="277" customHeight="1" ht="13" hidden="1"/>
    <row r="278" customHeight="1" ht="13" hidden="1"/>
    <row r="279" customHeight="1" ht="13" hidden="1"/>
    <row r="280" customHeight="1" ht="13" hidden="1"/>
    <row r="281" customHeight="1" ht="13" hidden="1"/>
    <row r="282" customHeight="1" ht="13" hidden="1"/>
    <row r="283" customHeight="1" ht="13" hidden="1"/>
    <row r="284" customHeight="1" ht="13" hidden="1"/>
    <row r="285" customHeight="1" ht="13" hidden="1"/>
    <row r="286" customHeight="1" ht="13" hidden="1"/>
    <row r="287" customHeight="1" ht="13" hidden="1"/>
    <row r="288" customHeight="1" ht="13" hidden="1"/>
    <row r="289" customHeight="1" ht="13" hidden="1"/>
    <row r="290" customHeight="1" ht="13" hidden="1"/>
    <row r="291" customHeight="1" ht="13" hidden="1"/>
    <row r="292" customHeight="1" ht="13" hidden="1"/>
    <row r="293" customHeight="1" ht="13" hidden="1"/>
    <row r="294" customHeight="1" ht="13" hidden="1"/>
    <row r="295" customHeight="1" ht="13" hidden="1"/>
    <row r="296" customHeight="1" ht="13" hidden="1"/>
    <row r="297" customHeight="1" ht="13" hidden="1"/>
    <row r="298" customHeight="1" ht="13" hidden="1"/>
    <row r="299" customHeight="1" ht="13" hidden="1"/>
    <row r="300" customHeight="1" ht="13" hidden="1"/>
    <row r="301" customHeight="1" ht="13" hidden="1"/>
    <row r="302" customHeight="1" ht="13" hidden="1"/>
    <row r="303" customHeight="1" ht="13" hidden="1"/>
    <row r="304" customHeight="1" ht="13" hidden="1"/>
    <row r="305" customHeight="1" ht="13" hidden="1"/>
    <row r="306" customHeight="1" ht="13" hidden="1"/>
    <row r="307" customHeight="1" ht="13" hidden="1"/>
    <row r="308" customHeight="1" ht="13" hidden="1"/>
    <row r="309" customHeight="1" ht="13" hidden="1"/>
    <row r="310" customHeight="1" ht="13" hidden="1"/>
    <row r="311" customHeight="1" ht="13" hidden="1"/>
    <row r="312" customHeight="1" ht="13" hidden="1"/>
    <row r="313" customHeight="1" ht="13" hidden="1"/>
    <row r="314" customHeight="1" ht="13" hidden="1"/>
    <row r="315" customHeight="1" ht="13" hidden="1"/>
    <row r="316" customHeight="1" ht="13" hidden="1"/>
    <row r="317" customHeight="1" ht="13" hidden="1"/>
    <row r="318" customHeight="1" ht="13" hidden="1"/>
    <row r="319" customHeight="1" ht="13" hidden="1"/>
    <row r="320" customHeight="1" ht="13" hidden="1"/>
    <row r="321" customHeight="1" ht="13" hidden="1"/>
    <row r="322" customHeight="1" ht="13" hidden="1"/>
    <row r="323" customHeight="1" ht="13" hidden="1"/>
    <row r="324" customHeight="1" ht="13" hidden="1"/>
    <row r="325" customHeight="1" ht="13" hidden="1"/>
    <row r="326" customHeight="1" ht="13" hidden="1"/>
    <row r="327" customHeight="1" ht="13" hidden="1"/>
    <row r="328" customHeight="1" ht="13" hidden="1"/>
    <row r="329" customHeight="1" ht="13" hidden="1"/>
    <row r="330" customHeight="1" ht="13" hidden="1"/>
    <row r="331" customHeight="1" ht="13" hidden="1"/>
    <row r="332" customHeight="1" ht="13" hidden="1"/>
    <row r="333" customHeight="1" ht="13" hidden="1"/>
    <row r="334" customHeight="1" ht="13" hidden="1"/>
    <row r="335" customHeight="1" ht="13" hidden="1"/>
    <row r="336" customHeight="1" ht="13" hidden="1"/>
    <row r="337" customHeight="1" ht="13" hidden="1"/>
    <row r="338" customHeight="1" ht="13" hidden="1"/>
    <row r="339" customHeight="1" ht="13" hidden="1"/>
    <row r="340" customHeight="1" ht="13" hidden="1"/>
    <row r="341" customHeight="1" ht="13" hidden="1"/>
    <row r="342" customHeight="1" ht="13" hidden="1"/>
    <row r="343" customHeight="1" ht="13" hidden="1"/>
    <row r="344" customHeight="1" ht="13" hidden="1"/>
    <row r="345" customHeight="1" ht="13" hidden="1"/>
    <row r="346" customHeight="1" ht="13" hidden="1"/>
    <row r="347" customHeight="1" ht="13" hidden="1"/>
    <row r="348" customHeight="1" ht="13" hidden="1"/>
    <row r="349" customHeight="1" ht="13" hidden="1"/>
    <row r="350" customHeight="1" ht="13" hidden="1"/>
    <row r="351" customHeight="1" ht="13" hidden="1"/>
    <row r="352" customHeight="1" ht="13" hidden="1"/>
    <row r="353" customHeight="1" ht="13" hidden="1"/>
    <row r="354" customHeight="1" ht="13" hidden="1"/>
    <row r="355" customHeight="1" ht="13" hidden="1"/>
    <row r="356" customHeight="1" ht="13" hidden="1"/>
    <row r="357" customHeight="1" ht="13" hidden="1"/>
    <row r="358" customHeight="1" ht="13" hidden="1"/>
    <row r="359" customHeight="1" ht="13" hidden="1"/>
    <row r="360" customHeight="1" ht="13" hidden="1"/>
    <row r="361" customHeight="1" ht="13" hidden="1"/>
    <row r="362" customHeight="1" ht="13" hidden="1"/>
    <row r="363" customHeight="1" ht="13" hidden="1"/>
    <row r="364" customHeight="1" ht="13" hidden="1"/>
    <row r="365" customHeight="1" ht="13" hidden="1"/>
    <row r="366" customHeight="1" ht="13" hidden="1"/>
    <row r="367" customHeight="1" ht="13" hidden="1"/>
    <row r="368" customHeight="1" ht="13" hidden="1"/>
    <row r="369" customHeight="1" ht="13" hidden="1"/>
    <row r="370" customHeight="1" ht="13" hidden="1"/>
    <row r="371" customHeight="1" ht="13" hidden="1"/>
    <row r="372" customHeight="1" ht="13" hidden="1"/>
    <row r="373" customHeight="1" ht="13" hidden="1"/>
    <row r="374" customHeight="1" ht="13" hidden="1"/>
    <row r="375" customHeight="1" ht="13" hidden="1"/>
    <row r="376" customHeight="1" ht="13" hidden="1"/>
    <row r="377" customHeight="1" ht="13" hidden="1"/>
    <row r="378" customHeight="1" ht="13" hidden="1"/>
    <row r="379" customHeight="1" ht="13" hidden="1"/>
    <row r="380" customHeight="1" ht="13" hidden="1"/>
    <row r="381" customHeight="1" ht="13" hidden="1"/>
    <row r="382" customHeight="1" ht="13" hidden="1"/>
    <row r="383" customHeight="1" ht="13" hidden="1"/>
    <row r="384" customHeight="1" ht="13" hidden="1"/>
    <row r="385" customHeight="1" ht="13" hidden="1"/>
    <row r="386" customHeight="1" ht="13" hidden="1"/>
    <row r="387" customHeight="1" ht="13" hidden="1"/>
    <row r="388" customHeight="1" ht="13" hidden="1"/>
    <row r="389" customHeight="1" ht="13" hidden="1"/>
    <row r="390" customHeight="1" ht="13" hidden="1"/>
    <row r="391" customHeight="1" ht="13" hidden="1"/>
    <row r="392" customHeight="1" ht="13" hidden="1"/>
    <row r="393" customHeight="1" ht="13" hidden="1"/>
    <row r="394" customHeight="1" ht="13" hidden="1"/>
    <row r="395" customHeight="1" ht="13" hidden="1"/>
    <row r="396" customHeight="1" ht="13" hidden="1"/>
    <row r="397" customHeight="1" ht="13" hidden="1"/>
    <row r="398" customHeight="1" ht="13" hidden="1"/>
    <row r="399" customHeight="1" ht="13" hidden="1"/>
    <row r="400" customHeight="1" ht="13" hidden="1"/>
    <row r="401" customHeight="1" ht="13" hidden="1"/>
    <row r="402" customHeight="1" ht="13" hidden="1"/>
    <row r="403" customHeight="1" ht="13" hidden="1"/>
    <row r="404" customHeight="1" ht="13" hidden="1"/>
    <row r="405" customHeight="1" ht="13" hidden="1"/>
    <row r="406" customHeight="1" ht="13" hidden="1"/>
    <row r="407" customHeight="1" ht="13" hidden="1"/>
    <row r="408" customHeight="1" ht="13" hidden="1"/>
    <row r="409" customHeight="1" ht="13" hidden="1"/>
    <row r="410" customHeight="1" ht="13" hidden="1"/>
    <row r="411" customHeight="1" ht="13" hidden="1"/>
    <row r="412" customHeight="1" ht="13" hidden="1"/>
    <row r="413" customHeight="1" ht="13" hidden="1"/>
    <row r="414" customHeight="1" ht="13" hidden="1"/>
    <row r="415" customHeight="1" ht="13" hidden="1"/>
    <row r="416" customHeight="1" ht="13" hidden="1"/>
    <row r="417" customHeight="1" ht="13" hidden="1"/>
    <row r="418" customHeight="1" ht="13" hidden="1"/>
    <row r="419" customHeight="1" ht="13" hidden="1"/>
    <row r="420" customHeight="1" ht="13" hidden="1"/>
    <row r="421" customHeight="1" ht="13" hidden="1"/>
    <row r="422" customHeight="1" ht="13" hidden="1"/>
    <row r="423" customHeight="1" ht="13" hidden="1"/>
    <row r="424" customHeight="1" ht="13" hidden="1"/>
    <row r="425" customHeight="1" ht="13" hidden="1"/>
    <row r="426" customHeight="1" ht="13" hidden="1"/>
    <row r="427" customHeight="1" ht="13" hidden="1"/>
    <row r="428" customHeight="1" ht="13" hidden="1"/>
    <row r="429" customHeight="1" ht="13" hidden="1"/>
    <row r="430" customHeight="1" ht="13" hidden="1"/>
    <row r="431" customHeight="1" ht="13" hidden="1"/>
    <row r="432" customHeight="1" ht="13" hidden="1"/>
    <row r="433" customHeight="1" ht="13" hidden="1"/>
    <row r="434" customHeight="1" ht="13" hidden="1"/>
    <row r="435" customHeight="1" ht="13" hidden="1"/>
    <row r="436" customHeight="1" ht="13" hidden="1"/>
    <row r="437" customHeight="1" ht="13" hidden="1"/>
    <row r="438" customHeight="1" ht="13" hidden="1"/>
    <row r="439" customHeight="1" ht="13" hidden="1"/>
    <row r="440" customHeight="1" ht="13" hidden="1"/>
    <row r="441" customHeight="1" ht="13" hidden="1"/>
    <row r="442" customHeight="1" ht="13" hidden="1"/>
    <row r="443" customHeight="1" ht="13" hidden="1"/>
    <row r="444" customHeight="1" ht="13" hidden="1"/>
    <row r="445" customHeight="1" ht="13" hidden="1"/>
    <row r="446" customHeight="1" ht="13" hidden="1"/>
    <row r="447" customHeight="1" ht="13" hidden="1"/>
    <row r="448" customHeight="1" ht="13" hidden="1"/>
    <row r="449" customHeight="1" ht="13" hidden="1"/>
    <row r="450" customHeight="1" ht="13" hidden="1"/>
    <row r="451" customHeight="1" ht="13" hidden="1"/>
    <row r="452" customHeight="1" ht="13" hidden="1"/>
    <row r="453" customHeight="1" ht="13" hidden="1"/>
    <row r="454" customHeight="1" ht="13" hidden="1"/>
    <row r="455" customHeight="1" ht="13" hidden="1"/>
    <row r="456" customHeight="1" ht="13" hidden="1"/>
    <row r="457" customHeight="1" ht="13" hidden="1"/>
    <row r="458" customHeight="1" ht="13" hidden="1"/>
    <row r="459" customHeight="1" ht="13" hidden="1"/>
    <row r="460" customHeight="1" ht="13" hidden="1"/>
    <row r="461" customHeight="1" ht="13" hidden="1"/>
    <row r="462" customHeight="1" ht="13" hidden="1"/>
    <row r="463" customHeight="1" ht="13" hidden="1"/>
    <row r="464" customHeight="1" ht="13" hidden="1"/>
    <row r="465" customHeight="1" ht="13" hidden="1"/>
    <row r="466" customHeight="1" ht="13" hidden="1"/>
    <row r="467" customHeight="1" ht="13" hidden="1"/>
    <row r="468" customHeight="1" ht="13" hidden="1"/>
    <row r="469" customHeight="1" ht="13" hidden="1"/>
    <row r="470" customHeight="1" ht="13" hidden="1"/>
    <row r="471" customHeight="1" ht="13" hidden="1"/>
    <row r="472" customHeight="1" ht="13" hidden="1"/>
    <row r="473" customHeight="1" ht="13" hidden="1"/>
    <row r="474" customHeight="1" ht="13" hidden="1"/>
    <row r="475" customHeight="1" ht="13" hidden="1"/>
    <row r="476" customHeight="1" ht="13" hidden="1"/>
    <row r="477" customHeight="1" ht="13" hidden="1"/>
    <row r="478" customHeight="1" ht="13" hidden="1"/>
    <row r="479" customHeight="1" ht="13" hidden="1"/>
    <row r="480" customHeight="1" ht="13" hidden="1"/>
    <row r="481" customHeight="1" ht="13" hidden="1"/>
    <row r="482" customHeight="1" ht="13" hidden="1"/>
    <row r="483" customHeight="1" ht="13" hidden="1"/>
    <row r="484" customHeight="1" ht="13" hidden="1"/>
    <row r="485" customHeight="1" ht="13" hidden="1"/>
    <row r="486" customHeight="1" ht="13" hidden="1"/>
    <row r="487" customHeight="1" ht="13" hidden="1"/>
    <row r="488" customHeight="1" ht="13" hidden="1"/>
    <row r="489" customHeight="1" ht="13" hidden="1"/>
    <row r="490" customHeight="1" ht="13" hidden="1"/>
    <row r="491" customHeight="1" ht="13" hidden="1"/>
    <row r="492" customHeight="1" ht="13" hidden="1"/>
    <row r="493" customHeight="1" ht="13" hidden="1"/>
    <row r="494" customHeight="1" ht="13" hidden="1"/>
    <row r="495" customHeight="1" ht="13" hidden="1"/>
    <row r="496" customHeight="1" ht="13" hidden="1"/>
    <row r="497" customHeight="1" ht="13" hidden="1"/>
    <row r="498" customHeight="1" ht="13" hidden="1"/>
    <row r="499" customHeight="1" ht="13" hidden="1"/>
    <row r="500" customHeight="1" ht="13" hidden="1"/>
    <row r="501" customHeight="1" ht="13" hidden="1"/>
    <row r="502" customHeight="1" ht="13" hidden="1"/>
    <row r="503" customHeight="1" ht="13" hidden="1"/>
    <row r="504" customHeight="1" ht="13" hidden="1"/>
    <row r="505" customHeight="1" ht="13" hidden="1"/>
    <row r="506" customHeight="1" ht="13" hidden="1"/>
    <row r="507" customHeight="1" ht="13" hidden="1"/>
    <row r="508" customHeight="1" ht="13" hidden="1"/>
    <row r="509" customHeight="1" ht="13" hidden="1"/>
    <row r="510" customHeight="1" ht="13" hidden="1"/>
    <row r="511" customHeight="1" ht="13" hidden="1"/>
    <row r="512" customHeight="1" ht="13" hidden="1"/>
    <row r="513" customHeight="1" ht="13" hidden="1"/>
    <row r="514" customHeight="1" ht="13" hidden="1"/>
    <row r="515" customHeight="1" ht="13" hidden="1"/>
    <row r="516" customHeight="1" ht="13" hidden="1"/>
    <row r="517" customHeight="1" ht="13" hidden="1"/>
    <row r="518" customHeight="1" ht="13" hidden="1"/>
    <row r="519" customHeight="1" ht="13" hidden="1"/>
    <row r="520" customHeight="1" ht="13" hidden="1"/>
    <row r="521" customHeight="1" ht="13" hidden="1"/>
    <row r="522" customHeight="1" ht="13" hidden="1"/>
    <row r="523" customHeight="1" ht="13" hidden="1"/>
    <row r="524" customHeight="1" ht="13" hidden="1"/>
    <row r="525" customHeight="1" ht="13" hidden="1"/>
    <row r="526" customHeight="1" ht="13" hidden="1"/>
    <row r="527" customHeight="1" ht="13" hidden="1"/>
    <row r="528" customHeight="1" ht="13" hidden="1"/>
    <row r="529" customHeight="1" ht="13" hidden="1"/>
    <row r="530" customHeight="1" ht="13" hidden="1"/>
    <row r="531" customHeight="1" ht="13" hidden="1"/>
    <row r="532" customHeight="1" ht="13" hidden="1"/>
    <row r="533" customHeight="1" ht="13" hidden="1"/>
    <row r="534" customHeight="1" ht="13" hidden="1"/>
    <row r="535" customHeight="1" ht="13" hidden="1"/>
    <row r="536" customHeight="1" ht="13" hidden="1"/>
    <row r="537" customHeight="1" ht="13" hidden="1"/>
    <row r="538" customHeight="1" ht="13" hidden="1"/>
    <row r="539" customHeight="1" ht="13" hidden="1"/>
    <row r="540" customHeight="1" ht="13" hidden="1"/>
    <row r="541" customHeight="1" ht="13" hidden="1"/>
    <row r="542" customHeight="1" ht="13" hidden="1"/>
    <row r="543" customHeight="1" ht="13" hidden="1"/>
    <row r="544" customHeight="1" ht="13" hidden="1"/>
    <row r="545" customHeight="1" ht="13" hidden="1"/>
    <row r="546" customHeight="1" ht="13" hidden="1"/>
    <row r="547" customHeight="1" ht="13" hidden="1"/>
    <row r="548" customHeight="1" ht="13" hidden="1"/>
    <row r="549" customHeight="1" ht="13" hidden="1"/>
    <row r="550" customHeight="1" ht="13" hidden="1"/>
    <row r="551" customHeight="1" ht="13" hidden="1"/>
    <row r="552" customHeight="1" ht="13" hidden="1"/>
    <row r="553" customHeight="1" ht="13" hidden="1"/>
    <row r="554" customHeight="1" ht="13" hidden="1"/>
    <row r="555" customHeight="1" ht="13" hidden="1"/>
    <row r="556" customHeight="1" ht="13" hidden="1"/>
    <row r="557" customHeight="1" ht="13" hidden="1"/>
    <row r="558" customHeight="1" ht="13" hidden="1"/>
    <row r="559" customHeight="1" ht="13" hidden="1"/>
    <row r="560" customHeight="1" ht="13" hidden="1"/>
    <row r="561" customHeight="1" ht="13" hidden="1"/>
    <row r="562" customHeight="1" ht="13" hidden="1"/>
    <row r="563" customHeight="1" ht="13" hidden="1"/>
    <row r="564" customHeight="1" ht="13" hidden="1"/>
    <row r="565" customHeight="1" ht="13" hidden="1"/>
    <row r="566" customHeight="1" ht="13" hidden="1"/>
    <row r="567" customHeight="1" ht="13" hidden="1"/>
    <row r="568" customHeight="1" ht="13" hidden="1"/>
    <row r="569" customHeight="1" ht="13" hidden="1"/>
    <row r="570" customHeight="1" ht="13" hidden="1"/>
    <row r="571" customHeight="1" ht="13" hidden="1"/>
    <row r="572" customHeight="1" ht="13" hidden="1"/>
    <row r="573" customHeight="1" ht="13" hidden="1"/>
    <row r="574" customHeight="1" ht="13" hidden="1"/>
    <row r="575" customHeight="1" ht="13" hidden="1"/>
    <row r="576" customHeight="1" ht="13" hidden="1"/>
    <row r="577" customHeight="1" ht="13" hidden="1"/>
    <row r="578" customHeight="1" ht="13" hidden="1"/>
    <row r="579" customHeight="1" ht="13" hidden="1"/>
    <row r="580" customHeight="1" ht="13" hidden="1"/>
    <row r="581" customHeight="1" ht="13" hidden="1"/>
    <row r="582" customHeight="1" ht="13" hidden="1"/>
    <row r="583" customHeight="1" ht="13" hidden="1"/>
    <row r="584" customHeight="1" ht="13" hidden="1"/>
    <row r="585" customHeight="1" ht="13" hidden="1"/>
    <row r="586" customHeight="1" ht="13" hidden="1"/>
    <row r="587" customHeight="1" ht="13" hidden="1"/>
    <row r="588" customHeight="1" ht="13" hidden="1"/>
    <row r="589" customHeight="1" ht="13" hidden="1"/>
    <row r="590" customHeight="1" ht="13" hidden="1"/>
    <row r="591" customHeight="1" ht="13" hidden="1"/>
    <row r="592" customHeight="1" ht="13" hidden="1"/>
    <row r="593" customHeight="1" ht="13" hidden="1"/>
    <row r="594" customHeight="1" ht="13" hidden="1"/>
    <row r="595" customHeight="1" ht="13" hidden="1"/>
    <row r="596" customHeight="1" ht="13" hidden="1"/>
    <row r="597" customHeight="1" ht="13" hidden="1"/>
    <row r="598" customHeight="1" ht="13" hidden="1"/>
    <row r="599" customHeight="1" ht="13" hidden="1"/>
    <row r="600" customHeight="1" ht="13" hidden="1"/>
    <row r="601" customHeight="1" ht="13" hidden="1"/>
    <row r="602" customHeight="1" ht="13" hidden="1"/>
    <row r="603" customHeight="1" ht="13" hidden="1"/>
    <row r="604" customHeight="1" ht="13" hidden="1"/>
    <row r="605" customHeight="1" ht="13" hidden="1"/>
    <row r="606" customHeight="1" ht="13" hidden="1"/>
    <row r="607" customHeight="1" ht="13" hidden="1"/>
    <row r="608" customHeight="1" ht="13" hidden="1"/>
    <row r="609" customHeight="1" ht="13" hidden="1"/>
    <row r="610" customHeight="1" ht="13" hidden="1"/>
    <row r="611" customHeight="1" ht="13" hidden="1"/>
    <row r="612" customHeight="1" ht="13" hidden="1"/>
    <row r="613" customHeight="1" ht="13" hidden="1"/>
    <row r="614" customHeight="1" ht="13" hidden="1"/>
    <row r="615" customHeight="1" ht="13" hidden="1"/>
    <row r="616" customHeight="1" ht="13" hidden="1"/>
    <row r="617" customHeight="1" ht="13" hidden="1"/>
    <row r="618" customHeight="1" ht="13" hidden="1"/>
    <row r="619" customHeight="1" ht="13" hidden="1"/>
    <row r="620" customHeight="1" ht="13" hidden="1"/>
    <row r="621" customHeight="1" ht="13" hidden="1"/>
    <row r="622" customHeight="1" ht="13" hidden="1"/>
    <row r="623" customHeight="1" ht="13" hidden="1"/>
    <row r="624" customHeight="1" ht="13" hidden="1"/>
    <row r="625" customHeight="1" ht="13" hidden="1"/>
    <row r="626" customHeight="1" ht="13" hidden="1"/>
    <row r="627" customHeight="1" ht="13" hidden="1"/>
    <row r="628" customHeight="1" ht="13" hidden="1"/>
    <row r="629" customHeight="1" ht="13" hidden="1"/>
    <row r="630" customHeight="1" ht="13" hidden="1"/>
    <row r="631" customHeight="1" ht="13" hidden="1"/>
    <row r="632" customHeight="1" ht="13" hidden="1"/>
    <row r="633" customHeight="1" ht="13" hidden="1"/>
    <row r="634" customHeight="1" ht="13" hidden="1"/>
    <row r="635" customHeight="1" ht="13" hidden="1"/>
    <row r="636" customHeight="1" ht="13" hidden="1"/>
    <row r="637" customHeight="1" ht="13" hidden="1"/>
    <row r="638" customHeight="1" ht="13" hidden="1"/>
    <row r="639" customHeight="1" ht="13" hidden="1"/>
    <row r="640" customHeight="1" ht="13" hidden="1"/>
    <row r="641" customHeight="1" ht="13" hidden="1"/>
    <row r="642" customHeight="1" ht="13" hidden="1"/>
    <row r="643" customHeight="1" ht="13" hidden="1"/>
    <row r="644" customHeight="1" ht="13" hidden="1"/>
    <row r="645" customHeight="1" ht="13" hidden="1"/>
    <row r="646" customHeight="1" ht="13" hidden="1"/>
    <row r="647" customHeight="1" ht="13" hidden="1"/>
    <row r="648" customHeight="1" ht="13" hidden="1"/>
    <row r="649" customHeight="1" ht="13" hidden="1"/>
    <row r="650" customHeight="1" ht="13" hidden="1"/>
    <row r="651" customHeight="1" ht="13" hidden="1"/>
    <row r="652" customHeight="1" ht="13" hidden="1"/>
  </sheetData>
  <mergeCells count="531">
    <mergeCell ref="B1:I1"/>
    <mergeCell ref="B2:O2"/>
    <mergeCell ref="B3:O3"/>
    <mergeCell ref="C6:E6"/>
    <mergeCell ref="H6:J6"/>
    <mergeCell ref="M6:O6"/>
    <mergeCell ref="B8:H8"/>
    <mergeCell ref="E10:H10"/>
    <mergeCell ref="B11:D11"/>
    <mergeCell ref="E11:J11"/>
    <mergeCell ref="E12:J12"/>
    <mergeCell ref="B13:D13"/>
    <mergeCell ref="B14:J14"/>
    <mergeCell ref="B15:D15"/>
    <mergeCell ref="G15:H15"/>
    <mergeCell ref="B16:J16"/>
    <mergeCell ref="B17:D17"/>
    <mergeCell ref="G17:J17"/>
    <mergeCell ref="B18:D18"/>
    <mergeCell ref="G18:J18"/>
    <mergeCell ref="B21:O21"/>
    <mergeCell ref="B23:J23"/>
    <mergeCell ref="E24:F24"/>
    <mergeCell ref="J24:K24"/>
    <mergeCell ref="L24:M24"/>
    <mergeCell ref="B25:D25"/>
    <mergeCell ref="E25:F25"/>
    <mergeCell ref="J25:K25"/>
    <mergeCell ref="L25:M25"/>
    <mergeCell ref="B26:D26"/>
    <mergeCell ref="E26:F26"/>
    <mergeCell ref="J26:K26"/>
    <mergeCell ref="L26:M26"/>
    <mergeCell ref="J28:M28"/>
    <mergeCell ref="B30:D30"/>
    <mergeCell ref="E30:G30"/>
    <mergeCell ref="B31:D31"/>
    <mergeCell ref="E31:G31"/>
    <mergeCell ref="B32:D32"/>
    <mergeCell ref="E32:G32"/>
    <mergeCell ref="B33:D33"/>
    <mergeCell ref="E33:G33"/>
    <mergeCell ref="B34:D34"/>
    <mergeCell ref="E34:G34"/>
    <mergeCell ref="B35:D35"/>
    <mergeCell ref="E35:G35"/>
    <mergeCell ref="B36:D36"/>
    <mergeCell ref="E36:G36"/>
    <mergeCell ref="B37:D37"/>
    <mergeCell ref="E37:G37"/>
    <mergeCell ref="B38:D38"/>
    <mergeCell ref="E38:G38"/>
    <mergeCell ref="B39:D39"/>
    <mergeCell ref="E39:G39"/>
    <mergeCell ref="B40:D40"/>
    <mergeCell ref="E40:G40"/>
    <mergeCell ref="B41:D41"/>
    <mergeCell ref="E41:G41"/>
    <mergeCell ref="B42:D42"/>
    <mergeCell ref="E42:G42"/>
    <mergeCell ref="B43:D43"/>
    <mergeCell ref="E43:G43"/>
    <mergeCell ref="B44:D44"/>
    <mergeCell ref="E44:G44"/>
    <mergeCell ref="B45:D45"/>
    <mergeCell ref="E45:G45"/>
    <mergeCell ref="B46:D46"/>
    <mergeCell ref="E46:G46"/>
    <mergeCell ref="B47:L47"/>
    <mergeCell ref="B49:B54"/>
    <mergeCell ref="C49:M54"/>
    <mergeCell ref="B56:J56"/>
    <mergeCell ref="H57:K57"/>
    <mergeCell ref="B59:D59"/>
    <mergeCell ref="E59:G59"/>
    <mergeCell ref="H59:J59"/>
    <mergeCell ref="B60:D60"/>
    <mergeCell ref="E60:G60"/>
    <mergeCell ref="H60:J60"/>
    <mergeCell ref="B61:D61"/>
    <mergeCell ref="E61:G61"/>
    <mergeCell ref="H61:J61"/>
    <mergeCell ref="B62:D62"/>
    <mergeCell ref="E62:G62"/>
    <mergeCell ref="H62:J62"/>
    <mergeCell ref="B64:G64"/>
    <mergeCell ref="B65:I65"/>
    <mergeCell ref="B67:D67"/>
    <mergeCell ref="E67:L67"/>
    <mergeCell ref="B69:G69"/>
    <mergeCell ref="B71:S71"/>
    <mergeCell ref="I73:L73"/>
    <mergeCell ref="B75:D75"/>
    <mergeCell ref="E75:G75"/>
    <mergeCell ref="H75:J75"/>
    <mergeCell ref="B76:D76"/>
    <mergeCell ref="E76:G76"/>
    <mergeCell ref="H76:J76"/>
    <mergeCell ref="B77:D77"/>
    <mergeCell ref="E77:G77"/>
    <mergeCell ref="H77:J77"/>
    <mergeCell ref="B78:D78"/>
    <mergeCell ref="E78:G78"/>
    <mergeCell ref="H78:J78"/>
    <mergeCell ref="B80:G80"/>
    <mergeCell ref="E82:F82"/>
    <mergeCell ref="I82:J82"/>
    <mergeCell ref="K82:L82"/>
    <mergeCell ref="B83:D83"/>
    <mergeCell ref="E83:F83"/>
    <mergeCell ref="I83:J83"/>
    <mergeCell ref="K83:L83"/>
    <mergeCell ref="B84:D84"/>
    <mergeCell ref="E84:F84"/>
    <mergeCell ref="I84:J84"/>
    <mergeCell ref="K84:L84"/>
    <mergeCell ref="B85:C87"/>
    <mergeCell ref="E85:F85"/>
    <mergeCell ref="I85:J85"/>
    <mergeCell ref="K85:L85"/>
    <mergeCell ref="E86:F86"/>
    <mergeCell ref="I86:J86"/>
    <mergeCell ref="K86:L86"/>
    <mergeCell ref="E87:F87"/>
    <mergeCell ref="I87:J87"/>
    <mergeCell ref="K87:L87"/>
    <mergeCell ref="B88:D88"/>
    <mergeCell ref="E88:F88"/>
    <mergeCell ref="I88:J88"/>
    <mergeCell ref="K88:L88"/>
    <mergeCell ref="I90:L90"/>
    <mergeCell ref="B92:F92"/>
    <mergeCell ref="E94:F94"/>
    <mergeCell ref="I94:J94"/>
    <mergeCell ref="N94:Q94"/>
    <mergeCell ref="D96:E96"/>
    <mergeCell ref="F96:H96"/>
    <mergeCell ref="I96:K96"/>
    <mergeCell ref="L96:M96"/>
    <mergeCell ref="D97:E97"/>
    <mergeCell ref="F97:H97"/>
    <mergeCell ref="I97:K97"/>
    <mergeCell ref="L97:M97"/>
    <mergeCell ref="D98:E98"/>
    <mergeCell ref="F98:H98"/>
    <mergeCell ref="I98:K98"/>
    <mergeCell ref="L98:M98"/>
    <mergeCell ref="D99:E99"/>
    <mergeCell ref="F99:H99"/>
    <mergeCell ref="I99:K99"/>
    <mergeCell ref="L99:M99"/>
    <mergeCell ref="D100:E100"/>
    <mergeCell ref="F100:H100"/>
    <mergeCell ref="I100:K100"/>
    <mergeCell ref="L100:M100"/>
    <mergeCell ref="D101:E101"/>
    <mergeCell ref="F101:H101"/>
    <mergeCell ref="I101:K101"/>
    <mergeCell ref="L101:M101"/>
    <mergeCell ref="D102:E102"/>
    <mergeCell ref="F102:H102"/>
    <mergeCell ref="I102:K102"/>
    <mergeCell ref="L102:M102"/>
    <mergeCell ref="D103:E103"/>
    <mergeCell ref="F103:H103"/>
    <mergeCell ref="I103:K103"/>
    <mergeCell ref="L103:M103"/>
    <mergeCell ref="D104:E104"/>
    <mergeCell ref="F104:H104"/>
    <mergeCell ref="I104:K104"/>
    <mergeCell ref="L104:M104"/>
    <mergeCell ref="D105:E105"/>
    <mergeCell ref="F105:H105"/>
    <mergeCell ref="I105:K105"/>
    <mergeCell ref="L105:M105"/>
    <mergeCell ref="D106:E106"/>
    <mergeCell ref="F106:H106"/>
    <mergeCell ref="I106:K106"/>
    <mergeCell ref="L106:M106"/>
    <mergeCell ref="D107:E107"/>
    <mergeCell ref="F107:H107"/>
    <mergeCell ref="I107:K107"/>
    <mergeCell ref="L107:M107"/>
    <mergeCell ref="D108:E108"/>
    <mergeCell ref="F108:H108"/>
    <mergeCell ref="I108:K108"/>
    <mergeCell ref="L108:M108"/>
    <mergeCell ref="D109:E109"/>
    <mergeCell ref="F109:H109"/>
    <mergeCell ref="I109:K109"/>
    <mergeCell ref="L109:M109"/>
    <mergeCell ref="D110:E110"/>
    <mergeCell ref="F110:H110"/>
    <mergeCell ref="I110:K110"/>
    <mergeCell ref="L110:M110"/>
    <mergeCell ref="D111:E111"/>
    <mergeCell ref="F111:H111"/>
    <mergeCell ref="I111:K111"/>
    <mergeCell ref="L111:M111"/>
    <mergeCell ref="D112:E112"/>
    <mergeCell ref="F112:H112"/>
    <mergeCell ref="I112:K112"/>
    <mergeCell ref="L112:M112"/>
    <mergeCell ref="D113:E113"/>
    <mergeCell ref="F113:H113"/>
    <mergeCell ref="I113:K113"/>
    <mergeCell ref="L113:M113"/>
    <mergeCell ref="D114:E114"/>
    <mergeCell ref="F114:H114"/>
    <mergeCell ref="I114:K114"/>
    <mergeCell ref="L114:M114"/>
    <mergeCell ref="D115:E115"/>
    <mergeCell ref="F115:H115"/>
    <mergeCell ref="I115:K115"/>
    <mergeCell ref="L115:M115"/>
    <mergeCell ref="B117:L117"/>
    <mergeCell ref="B120:B125"/>
    <mergeCell ref="C120:Q125"/>
    <mergeCell ref="B129:D129"/>
    <mergeCell ref="G129:H129"/>
    <mergeCell ref="L129:Q129"/>
    <mergeCell ref="B130:D130"/>
    <mergeCell ref="G130:H130"/>
    <mergeCell ref="L130:Q130"/>
    <mergeCell ref="B131:D131"/>
    <mergeCell ref="G131:H131"/>
    <mergeCell ref="L131:Q131"/>
    <mergeCell ref="G133:H133"/>
    <mergeCell ref="D136:E136"/>
    <mergeCell ref="F136:H136"/>
    <mergeCell ref="I136:K136"/>
    <mergeCell ref="L136:M136"/>
    <mergeCell ref="D137:E137"/>
    <mergeCell ref="F137:H137"/>
    <mergeCell ref="I137:K137"/>
    <mergeCell ref="L137:M137"/>
    <mergeCell ref="D138:E138"/>
    <mergeCell ref="F138:H138"/>
    <mergeCell ref="I138:K138"/>
    <mergeCell ref="L138:M138"/>
    <mergeCell ref="D139:E139"/>
    <mergeCell ref="F139:H139"/>
    <mergeCell ref="I139:K139"/>
    <mergeCell ref="L139:M139"/>
    <mergeCell ref="D140:E140"/>
    <mergeCell ref="F140:H140"/>
    <mergeCell ref="I140:K140"/>
    <mergeCell ref="L140:M140"/>
    <mergeCell ref="D141:E141"/>
    <mergeCell ref="F141:H141"/>
    <mergeCell ref="I141:K141"/>
    <mergeCell ref="L141:M141"/>
    <mergeCell ref="D142:E142"/>
    <mergeCell ref="F142:H142"/>
    <mergeCell ref="I142:K142"/>
    <mergeCell ref="L142:M142"/>
    <mergeCell ref="D143:E143"/>
    <mergeCell ref="F143:H143"/>
    <mergeCell ref="I143:K143"/>
    <mergeCell ref="L143:M143"/>
    <mergeCell ref="D144:E144"/>
    <mergeCell ref="F144:H144"/>
    <mergeCell ref="I144:K144"/>
    <mergeCell ref="L144:M144"/>
    <mergeCell ref="D145:E145"/>
    <mergeCell ref="F145:H145"/>
    <mergeCell ref="I145:K145"/>
    <mergeCell ref="L145:M145"/>
    <mergeCell ref="D146:E146"/>
    <mergeCell ref="F146:H146"/>
    <mergeCell ref="I146:K146"/>
    <mergeCell ref="L146:M146"/>
    <mergeCell ref="D147:E147"/>
    <mergeCell ref="F147:H147"/>
    <mergeCell ref="I147:K147"/>
    <mergeCell ref="L147:M147"/>
    <mergeCell ref="D148:E148"/>
    <mergeCell ref="F148:H148"/>
    <mergeCell ref="I148:K148"/>
    <mergeCell ref="L148:M148"/>
    <mergeCell ref="D149:E149"/>
    <mergeCell ref="F149:H149"/>
    <mergeCell ref="I149:K149"/>
    <mergeCell ref="L149:M149"/>
    <mergeCell ref="D150:E150"/>
    <mergeCell ref="F150:H150"/>
    <mergeCell ref="I150:K150"/>
    <mergeCell ref="L150:M150"/>
    <mergeCell ref="D151:E151"/>
    <mergeCell ref="F151:H151"/>
    <mergeCell ref="I151:K151"/>
    <mergeCell ref="L151:M151"/>
    <mergeCell ref="D152:E152"/>
    <mergeCell ref="F152:H152"/>
    <mergeCell ref="I152:K152"/>
    <mergeCell ref="L152:M152"/>
    <mergeCell ref="D153:E153"/>
    <mergeCell ref="F153:H153"/>
    <mergeCell ref="I153:K153"/>
    <mergeCell ref="L153:M153"/>
    <mergeCell ref="D154:E154"/>
    <mergeCell ref="F154:H154"/>
    <mergeCell ref="I154:K154"/>
    <mergeCell ref="L154:M154"/>
    <mergeCell ref="B156:L156"/>
    <mergeCell ref="B159:B164"/>
    <mergeCell ref="C159:Q164"/>
    <mergeCell ref="B166:P166"/>
    <mergeCell ref="E168:F168"/>
    <mergeCell ref="I168:J168"/>
    <mergeCell ref="N168:Q168"/>
    <mergeCell ref="D171:E171"/>
    <mergeCell ref="F171:H171"/>
    <mergeCell ref="I171:K171"/>
    <mergeCell ref="L171:M171"/>
    <mergeCell ref="D172:E172"/>
    <mergeCell ref="F172:H172"/>
    <mergeCell ref="I172:K172"/>
    <mergeCell ref="L172:M172"/>
    <mergeCell ref="D173:E173"/>
    <mergeCell ref="F173:H173"/>
    <mergeCell ref="I173:K173"/>
    <mergeCell ref="L173:M173"/>
    <mergeCell ref="D174:E174"/>
    <mergeCell ref="F174:H174"/>
    <mergeCell ref="I174:K174"/>
    <mergeCell ref="L174:M174"/>
    <mergeCell ref="D175:E175"/>
    <mergeCell ref="F175:H175"/>
    <mergeCell ref="I175:K175"/>
    <mergeCell ref="L175:M175"/>
    <mergeCell ref="D176:E176"/>
    <mergeCell ref="F176:H176"/>
    <mergeCell ref="I176:K176"/>
    <mergeCell ref="L176:M176"/>
    <mergeCell ref="D177:E177"/>
    <mergeCell ref="F177:H177"/>
    <mergeCell ref="I177:K177"/>
    <mergeCell ref="L177:M177"/>
    <mergeCell ref="D178:E178"/>
    <mergeCell ref="F178:H178"/>
    <mergeCell ref="I178:K178"/>
    <mergeCell ref="L178:M178"/>
    <mergeCell ref="D179:E179"/>
    <mergeCell ref="F179:H179"/>
    <mergeCell ref="I179:K179"/>
    <mergeCell ref="L179:M179"/>
    <mergeCell ref="D180:E180"/>
    <mergeCell ref="F180:H180"/>
    <mergeCell ref="I180:K180"/>
    <mergeCell ref="L180:M180"/>
    <mergeCell ref="D181:E181"/>
    <mergeCell ref="F181:H181"/>
    <mergeCell ref="I181:K181"/>
    <mergeCell ref="L181:M181"/>
    <mergeCell ref="D182:E182"/>
    <mergeCell ref="F182:H182"/>
    <mergeCell ref="I182:K182"/>
    <mergeCell ref="L182:M182"/>
    <mergeCell ref="D183:E183"/>
    <mergeCell ref="F183:H183"/>
    <mergeCell ref="I183:K183"/>
    <mergeCell ref="L183:M183"/>
    <mergeCell ref="D184:E184"/>
    <mergeCell ref="F184:H184"/>
    <mergeCell ref="I184:K184"/>
    <mergeCell ref="L184:M184"/>
    <mergeCell ref="D185:E185"/>
    <mergeCell ref="F185:H185"/>
    <mergeCell ref="I185:K185"/>
    <mergeCell ref="L185:M185"/>
    <mergeCell ref="D186:E186"/>
    <mergeCell ref="F186:H186"/>
    <mergeCell ref="I186:K186"/>
    <mergeCell ref="L186:M186"/>
    <mergeCell ref="D187:E187"/>
    <mergeCell ref="F187:H187"/>
    <mergeCell ref="I187:K187"/>
    <mergeCell ref="L187:M187"/>
    <mergeCell ref="D188:E188"/>
    <mergeCell ref="F188:H188"/>
    <mergeCell ref="I188:K188"/>
    <mergeCell ref="L188:M188"/>
    <mergeCell ref="D189:E189"/>
    <mergeCell ref="F189:H189"/>
    <mergeCell ref="I189:K189"/>
    <mergeCell ref="L189:M189"/>
    <mergeCell ref="B191:L191"/>
    <mergeCell ref="B194:B199"/>
    <mergeCell ref="C194:Q199"/>
    <mergeCell ref="B202:K202"/>
    <mergeCell ref="B203:P203"/>
    <mergeCell ref="B204:P204"/>
    <mergeCell ref="E205:F205"/>
    <mergeCell ref="J205:K205"/>
    <mergeCell ref="L205:M205"/>
    <mergeCell ref="B206:D206"/>
    <mergeCell ref="E206:F206"/>
    <mergeCell ref="J206:K206"/>
    <mergeCell ref="L206:M206"/>
    <mergeCell ref="B207:D207"/>
    <mergeCell ref="E207:F207"/>
    <mergeCell ref="J207:K207"/>
    <mergeCell ref="L207:M207"/>
    <mergeCell ref="J209:M209"/>
    <mergeCell ref="C211:D211"/>
    <mergeCell ref="E211:F211"/>
    <mergeCell ref="G211:H211"/>
    <mergeCell ref="I211:K211"/>
    <mergeCell ref="C212:D212"/>
    <mergeCell ref="E212:F212"/>
    <mergeCell ref="G212:H212"/>
    <mergeCell ref="I212:K212"/>
    <mergeCell ref="C213:D213"/>
    <mergeCell ref="E213:F213"/>
    <mergeCell ref="G213:H213"/>
    <mergeCell ref="I213:K213"/>
    <mergeCell ref="C214:D214"/>
    <mergeCell ref="E214:F214"/>
    <mergeCell ref="G214:H214"/>
    <mergeCell ref="I214:K214"/>
    <mergeCell ref="C215:D215"/>
    <mergeCell ref="E215:F215"/>
    <mergeCell ref="G215:H215"/>
    <mergeCell ref="I215:K215"/>
    <mergeCell ref="C216:D216"/>
    <mergeCell ref="E216:F216"/>
    <mergeCell ref="G216:H216"/>
    <mergeCell ref="I216:K216"/>
    <mergeCell ref="C217:D217"/>
    <mergeCell ref="E217:F217"/>
    <mergeCell ref="G217:H217"/>
    <mergeCell ref="I217:K217"/>
    <mergeCell ref="C218:D218"/>
    <mergeCell ref="E218:F218"/>
    <mergeCell ref="G218:H218"/>
    <mergeCell ref="I218:K218"/>
    <mergeCell ref="C219:D219"/>
    <mergeCell ref="E219:F219"/>
    <mergeCell ref="G219:H219"/>
    <mergeCell ref="I219:K219"/>
    <mergeCell ref="C220:D220"/>
    <mergeCell ref="E220:F220"/>
    <mergeCell ref="G220:H220"/>
    <mergeCell ref="I220:K220"/>
    <mergeCell ref="C221:D221"/>
    <mergeCell ref="E221:F221"/>
    <mergeCell ref="G221:H221"/>
    <mergeCell ref="I221:K221"/>
    <mergeCell ref="C222:D222"/>
    <mergeCell ref="E222:F222"/>
    <mergeCell ref="G222:H222"/>
    <mergeCell ref="I222:K222"/>
    <mergeCell ref="C223:D223"/>
    <mergeCell ref="E223:F223"/>
    <mergeCell ref="G223:H223"/>
    <mergeCell ref="I223:K223"/>
    <mergeCell ref="C224:D224"/>
    <mergeCell ref="E224:F224"/>
    <mergeCell ref="G224:H224"/>
    <mergeCell ref="I224:K224"/>
    <mergeCell ref="C225:D225"/>
    <mergeCell ref="E225:F225"/>
    <mergeCell ref="G225:H225"/>
    <mergeCell ref="I225:K225"/>
    <mergeCell ref="C226:D226"/>
    <mergeCell ref="E226:F226"/>
    <mergeCell ref="G226:H226"/>
    <mergeCell ref="I226:K226"/>
    <mergeCell ref="C227:D227"/>
    <mergeCell ref="E227:F227"/>
    <mergeCell ref="G227:H227"/>
    <mergeCell ref="I227:K227"/>
    <mergeCell ref="C228:D228"/>
    <mergeCell ref="E228:F228"/>
    <mergeCell ref="G228:H228"/>
    <mergeCell ref="I228:K228"/>
    <mergeCell ref="C229:D229"/>
    <mergeCell ref="E229:F229"/>
    <mergeCell ref="G229:H229"/>
    <mergeCell ref="I229:K229"/>
    <mergeCell ref="C230:D230"/>
    <mergeCell ref="E230:F230"/>
    <mergeCell ref="G230:H230"/>
    <mergeCell ref="I230:K230"/>
    <mergeCell ref="C231:D231"/>
    <mergeCell ref="E231:F231"/>
    <mergeCell ref="G231:H231"/>
    <mergeCell ref="I231:K231"/>
    <mergeCell ref="C232:D232"/>
    <mergeCell ref="E232:F232"/>
    <mergeCell ref="G232:H232"/>
    <mergeCell ref="I232:K232"/>
    <mergeCell ref="C233:D233"/>
    <mergeCell ref="E233:F233"/>
    <mergeCell ref="G233:H233"/>
    <mergeCell ref="I233:K233"/>
    <mergeCell ref="C234:D234"/>
    <mergeCell ref="E234:F234"/>
    <mergeCell ref="G234:H234"/>
    <mergeCell ref="I234:K234"/>
    <mergeCell ref="C235:D235"/>
    <mergeCell ref="E235:F235"/>
    <mergeCell ref="G235:H235"/>
    <mergeCell ref="I235:K235"/>
    <mergeCell ref="C236:D236"/>
    <mergeCell ref="E236:F236"/>
    <mergeCell ref="G236:H236"/>
    <mergeCell ref="I236:K236"/>
    <mergeCell ref="C237:D237"/>
    <mergeCell ref="E237:F237"/>
    <mergeCell ref="G237:H237"/>
    <mergeCell ref="I237:K237"/>
    <mergeCell ref="C238:D238"/>
    <mergeCell ref="E238:F238"/>
    <mergeCell ref="G238:H238"/>
    <mergeCell ref="I238:K238"/>
    <mergeCell ref="C239:D239"/>
    <mergeCell ref="E239:F239"/>
    <mergeCell ref="G239:H239"/>
    <mergeCell ref="I239:K239"/>
    <mergeCell ref="C240:D240"/>
    <mergeCell ref="E240:F240"/>
    <mergeCell ref="G240:H240"/>
    <mergeCell ref="I240:K240"/>
    <mergeCell ref="C241:D241"/>
    <mergeCell ref="E241:F241"/>
    <mergeCell ref="G241:H241"/>
    <mergeCell ref="I241:K241"/>
    <mergeCell ref="B243:B248"/>
    <mergeCell ref="C243:M248"/>
  </mergeCells>
  <conditionalFormatting sqref="K87:L87">
    <cfRule type="cellIs" operator="greaterThan" dxfId="0" priority="1">
      <formula>19.99</formula>
    </cfRule>
  </conditionalFormatting>
  <conditionalFormatting sqref="K86:L87">
    <cfRule type="cellIs" operator="lessThan" dxfId="1" priority="2">
      <formula>20</formula>
    </cfRule>
  </conditionalFormatting>
  <conditionalFormatting sqref="K86:L86">
    <cfRule type="cellIs" operator="greaterThan" dxfId="0" priority="4">
      <formula>19.99</formula>
    </cfRule>
  </conditionalFormatting>
  <conditionalFormatting sqref="I130:I130">
    <cfRule type="cellIs" operator="greaterThan" dxfId="0" priority="5">
      <formula>19.99</formula>
    </cfRule>
  </conditionalFormatting>
  <conditionalFormatting sqref="I130:I130">
    <cfRule type="cellIs" operator="lessThan" dxfId="1" priority="6">
      <formula>20</formula>
    </cfRule>
  </conditionalFormatting>
  <conditionalFormatting sqref="K83:K83">
    <cfRule type="expression" dxfId="1" priority="7">
      <formula>ISNUMBER(SEARCH("Nein",K83))</formula>
    </cfRule>
  </conditionalFormatting>
  <conditionalFormatting sqref="K83:K83">
    <cfRule type="expression" dxfId="0" priority="8">
      <formula>ISNUMBER(SEARCH("Ja.",K83))</formula>
    </cfRule>
  </conditionalFormatting>
  <conditionalFormatting sqref="K83:K83">
    <cfRule type="cellIs" operator="lessThan" dxfId="1" priority="9">
      <formula>40</formula>
    </cfRule>
  </conditionalFormatting>
  <conditionalFormatting sqref="K83:K83">
    <cfRule type="cellIs" operator="greaterThan" dxfId="0" priority="10">
      <formula>39.99</formula>
    </cfRule>
  </conditionalFormatting>
  <conditionalFormatting sqref="K83:K83">
    <cfRule type="cellIs" operator="equal" dxfId="0" priority="11">
      <formula>10</formula>
    </cfRule>
  </conditionalFormatting>
  <conditionalFormatting sqref="K83:K83">
    <cfRule type="cellIs" operator="greaterThan" dxfId="0" priority="12">
      <formula>10</formula>
    </cfRule>
  </conditionalFormatting>
  <conditionalFormatting sqref="K83:K83">
    <cfRule type="cellIs" operator="lessThan" dxfId="1" priority="13">
      <formula>10</formula>
    </cfRule>
  </conditionalFormatting>
  <conditionalFormatting sqref="K83:K83">
    <cfRule type="cellIs" operator="equal" dxfId="0" priority="14">
      <formula>30</formula>
    </cfRule>
  </conditionalFormatting>
  <conditionalFormatting sqref="K83:K83">
    <cfRule type="cellIs" operator="equal" dxfId="0" priority="15">
      <formula>5</formula>
    </cfRule>
  </conditionalFormatting>
  <conditionalFormatting sqref="K83:K83">
    <cfRule type="cellIs" operator="greaterThan" dxfId="0" priority="16">
      <formula>5</formula>
    </cfRule>
  </conditionalFormatting>
  <conditionalFormatting sqref="K83:K83">
    <cfRule type="cellIs" operator="between" dxfId="1" priority="17">
      <formula>0</formula>
      <formula>5</formula>
    </cfRule>
  </conditionalFormatting>
  <conditionalFormatting sqref="K168:K168">
    <cfRule type="expression" dxfId="1" priority="18">
      <formula>ISNUMBER(SEARCH("Nein",K168))</formula>
    </cfRule>
  </conditionalFormatting>
  <conditionalFormatting sqref="K168:K168">
    <cfRule type="expression" dxfId="0" priority="19">
      <formula>ISNUMBER(SEARCH("Ja.",K168))</formula>
    </cfRule>
  </conditionalFormatting>
  <conditionalFormatting sqref="K168:K168">
    <cfRule type="cellIs" operator="lessThan" dxfId="1" priority="20">
      <formula>40</formula>
    </cfRule>
  </conditionalFormatting>
  <conditionalFormatting sqref="K168:K168">
    <cfRule type="cellIs" operator="greaterThan" dxfId="0" priority="21">
      <formula>39.99</formula>
    </cfRule>
  </conditionalFormatting>
  <conditionalFormatting sqref="K168:K168">
    <cfRule type="cellIs" operator="equal" dxfId="0" priority="22">
      <formula>10</formula>
    </cfRule>
  </conditionalFormatting>
  <conditionalFormatting sqref="K168:K168">
    <cfRule type="cellIs" operator="greaterThan" dxfId="0" priority="23">
      <formula>10</formula>
    </cfRule>
  </conditionalFormatting>
  <conditionalFormatting sqref="K168:K168">
    <cfRule type="cellIs" operator="lessThan" dxfId="1" priority="24">
      <formula>10</formula>
    </cfRule>
  </conditionalFormatting>
  <conditionalFormatting sqref="K168:K168">
    <cfRule type="cellIs" operator="equal" dxfId="0" priority="25">
      <formula>30</formula>
    </cfRule>
  </conditionalFormatting>
  <conditionalFormatting sqref="K168:K168">
    <cfRule type="cellIs" operator="equal" dxfId="0" priority="26">
      <formula>5</formula>
    </cfRule>
  </conditionalFormatting>
  <conditionalFormatting sqref="K168:K168">
    <cfRule type="cellIs" operator="greaterThan" dxfId="0" priority="27">
      <formula>5</formula>
    </cfRule>
  </conditionalFormatting>
  <conditionalFormatting sqref="K168:K168">
    <cfRule type="cellIs" operator="between" dxfId="1" priority="28">
      <formula>0</formula>
      <formula>5</formula>
    </cfRule>
  </conditionalFormatting>
  <conditionalFormatting sqref="L206:M206">
    <cfRule type="cellIs" operator="lessThan" dxfId="1" priority="29">
      <formula>15</formula>
    </cfRule>
  </conditionalFormatting>
  <conditionalFormatting sqref="L206:M206">
    <cfRule type="cellIs" operator="greaterThan" dxfId="0" priority="30">
      <formula>14.99</formula>
    </cfRule>
  </conditionalFormatting>
  <conditionalFormatting sqref="L205:M205">
    <cfRule type="cellIs" operator="lessThan" dxfId="1" priority="31">
      <formula>30</formula>
    </cfRule>
  </conditionalFormatting>
  <conditionalFormatting sqref="L205:M205">
    <cfRule type="cellIs" operator="greaterThan" dxfId="0" priority="32">
      <formula>29</formula>
    </cfRule>
  </conditionalFormatting>
  <conditionalFormatting sqref="J209:M209">
    <cfRule type="expression" dxfId="1" priority="33">
      <formula>ISNUMBER(SEARCH("ACHTUNG: Sie haben nicht ausreichend supervidierte  Gutachten dokumentiert.",J209))</formula>
    </cfRule>
  </conditionalFormatting>
  <conditionalFormatting sqref="J209:M209">
    <cfRule type="expression" dxfId="0" priority="34">
      <formula>ISNUMBER(SEARCH("Sie haben ausreichend supervidierte Gutachten dokumentiert.",J209))</formula>
    </cfRule>
  </conditionalFormatting>
  <conditionalFormatting sqref="I133:I133">
    <cfRule type="expression" dxfId="1" priority="35">
      <formula>ISNUMBER(SEARCH("Nein",I133))</formula>
    </cfRule>
  </conditionalFormatting>
  <conditionalFormatting sqref="I133:I133">
    <cfRule type="expression" dxfId="0" priority="36">
      <formula>ISNUMBER(SEARCH("Ja.",I133))</formula>
    </cfRule>
  </conditionalFormatting>
  <conditionalFormatting sqref="I133:I133">
    <cfRule type="cellIs" operator="lessThan" dxfId="1" priority="37">
      <formula>40</formula>
    </cfRule>
  </conditionalFormatting>
  <conditionalFormatting sqref="I133:I133">
    <cfRule type="cellIs" operator="greaterThan" dxfId="0" priority="38">
      <formula>39.99</formula>
    </cfRule>
  </conditionalFormatting>
  <conditionalFormatting sqref="I133:I133">
    <cfRule type="cellIs" operator="equal" dxfId="0" priority="39">
      <formula>10</formula>
    </cfRule>
  </conditionalFormatting>
  <conditionalFormatting sqref="I133:I133">
    <cfRule type="cellIs" operator="greaterThan" dxfId="0" priority="40">
      <formula>10</formula>
    </cfRule>
  </conditionalFormatting>
  <conditionalFormatting sqref="I133:I133">
    <cfRule type="cellIs" operator="lessThan" dxfId="1" priority="41">
      <formula>10</formula>
    </cfRule>
  </conditionalFormatting>
  <conditionalFormatting sqref="I133:I133">
    <cfRule type="cellIs" operator="equal" dxfId="0" priority="42">
      <formula>30</formula>
    </cfRule>
  </conditionalFormatting>
  <conditionalFormatting sqref="I133:I133">
    <cfRule type="cellIs" operator="equal" dxfId="0" priority="43">
      <formula>5</formula>
    </cfRule>
  </conditionalFormatting>
  <conditionalFormatting sqref="I133:I133">
    <cfRule type="cellIs" operator="greaterThan" dxfId="0" priority="44">
      <formula>5</formula>
    </cfRule>
  </conditionalFormatting>
  <conditionalFormatting sqref="I133:I133">
    <cfRule type="cellIs" operator="between" dxfId="1" priority="45">
      <formula>0</formula>
      <formula>5</formula>
    </cfRule>
  </conditionalFormatting>
  <conditionalFormatting sqref="K94:K94">
    <cfRule type="expression" dxfId="1" priority="46">
      <formula>ISNUMBER(SEARCH("Nein",K94))</formula>
    </cfRule>
  </conditionalFormatting>
  <conditionalFormatting sqref="K94:K94">
    <cfRule type="expression" dxfId="0" priority="47">
      <formula>ISNUMBER(SEARCH("Ja.",K94))</formula>
    </cfRule>
  </conditionalFormatting>
  <conditionalFormatting sqref="L168:N168">
    <cfRule type="expression" dxfId="1" priority="57">
      <formula>ISNUMBER(SEARCH("ACHTUNG: Sie haben nicht ausreichend Credits in diesem Bereich dokumentiert.",L168))</formula>
    </cfRule>
  </conditionalFormatting>
  <conditionalFormatting sqref="L168:N168">
    <cfRule type="expression" dxfId="0" priority="58">
      <formula>ISNUMBER(SEARCH("Sie haben ausreichend Credits in diesem Bereich dokumentiert.",L168))</formula>
    </cfRule>
  </conditionalFormatting>
  <conditionalFormatting sqref="L168:N168">
    <cfRule type="expression" dxfId="1" priority="59">
      <formula>ISNUMBER(SEARCH("ACHTUNG: Sie haben nicht ausreichend Credits für Seminare in diesem Bereich dokumentiert.",L168))</formula>
    </cfRule>
  </conditionalFormatting>
  <conditionalFormatting sqref="G168:G168">
    <cfRule type="cellIs" operator="lessThan" dxfId="1" priority="60">
      <formula>40</formula>
    </cfRule>
  </conditionalFormatting>
  <conditionalFormatting sqref="G168:G168">
    <cfRule type="cellIs" operator="greaterThan" dxfId="0" priority="61">
      <formula>39.99</formula>
    </cfRule>
  </conditionalFormatting>
  <conditionalFormatting sqref="N168:N168">
    <cfRule type="expression" dxfId="0" priority="62">
      <formula>ISNUMBER(SEARCH("Sie haben genügend Lerneinheiten protokolliert",N168))</formula>
    </cfRule>
  </conditionalFormatting>
  <conditionalFormatting sqref="N168:N168">
    <cfRule type="expression" dxfId="1" priority="63">
      <formula>ISNUMBER(SEARCH("ACHTUNG: Sie haben nicht genügend Lerneinheiten protokolliert",N168))</formula>
    </cfRule>
  </conditionalFormatting>
  <conditionalFormatting sqref="G168:G168">
    <cfRule type="cellIs" operator="equal" dxfId="0" priority="64">
      <formula>10</formula>
    </cfRule>
  </conditionalFormatting>
  <conditionalFormatting sqref="G168:G168">
    <cfRule type="cellIs" operator="greaterThan" dxfId="0" priority="65">
      <formula>10</formula>
    </cfRule>
  </conditionalFormatting>
  <conditionalFormatting sqref="G168:G168">
    <cfRule type="cellIs" operator="lessThan" dxfId="1" priority="66">
      <formula>10</formula>
    </cfRule>
  </conditionalFormatting>
  <conditionalFormatting sqref="G168:G168">
    <cfRule type="cellIs" operator="equal" dxfId="0" priority="67">
      <formula>30</formula>
    </cfRule>
  </conditionalFormatting>
  <conditionalFormatting sqref="G168:G168">
    <cfRule type="cellIs" operator="equal" dxfId="0" priority="68">
      <formula>5</formula>
    </cfRule>
  </conditionalFormatting>
  <conditionalFormatting sqref="G168:G168">
    <cfRule type="cellIs" operator="greaterThan" dxfId="0" priority="69">
      <formula>5</formula>
    </cfRule>
  </conditionalFormatting>
  <conditionalFormatting sqref="G168:G168">
    <cfRule type="cellIs" operator="between" dxfId="1" priority="70">
      <formula>0</formula>
      <formula>5</formula>
    </cfRule>
  </conditionalFormatting>
  <conditionalFormatting sqref="K94:K94">
    <cfRule type="cellIs" operator="lessThan" dxfId="1" priority="71">
      <formula>40</formula>
    </cfRule>
  </conditionalFormatting>
  <conditionalFormatting sqref="K94:K94">
    <cfRule type="cellIs" operator="greaterThan" dxfId="0" priority="72">
      <formula>39.99</formula>
    </cfRule>
  </conditionalFormatting>
  <conditionalFormatting sqref="K94:K94">
    <cfRule type="cellIs" operator="equal" dxfId="0" priority="73">
      <formula>10</formula>
    </cfRule>
  </conditionalFormatting>
  <conditionalFormatting sqref="K94:K94">
    <cfRule type="cellIs" operator="greaterThan" dxfId="0" priority="74">
      <formula>10</formula>
    </cfRule>
  </conditionalFormatting>
  <conditionalFormatting sqref="K94:K94">
    <cfRule type="cellIs" operator="lessThan" dxfId="1" priority="75">
      <formula>10</formula>
    </cfRule>
  </conditionalFormatting>
  <conditionalFormatting sqref="K94:K94">
    <cfRule type="cellIs" operator="equal" dxfId="0" priority="76">
      <formula>30</formula>
    </cfRule>
  </conditionalFormatting>
  <conditionalFormatting sqref="K94:K94">
    <cfRule type="cellIs" operator="equal" dxfId="0" priority="77">
      <formula>5</formula>
    </cfRule>
  </conditionalFormatting>
  <conditionalFormatting sqref="K94:K94">
    <cfRule type="cellIs" operator="greaterThan" dxfId="0" priority="78">
      <formula>5</formula>
    </cfRule>
  </conditionalFormatting>
  <conditionalFormatting sqref="K94:K94">
    <cfRule type="cellIs" operator="between" dxfId="1" priority="79">
      <formula>0</formula>
      <formula>5</formula>
    </cfRule>
  </conditionalFormatting>
  <conditionalFormatting sqref="L94:N94">
    <cfRule type="expression" dxfId="1" priority="87">
      <formula>ISNUMBER(SEARCH("ACHTUNG: Sie haben nicht ausreichend Credits in diesem Bereich dokumentiert.",L94))</formula>
    </cfRule>
  </conditionalFormatting>
  <conditionalFormatting sqref="L94:N94">
    <cfRule type="expression" dxfId="0" priority="88">
      <formula>ISNUMBER(SEARCH("Sie haben ausreichend Credits in diesem Bereich dokumentiert.",L94))</formula>
    </cfRule>
  </conditionalFormatting>
  <conditionalFormatting sqref="L94:N94">
    <cfRule type="expression" dxfId="1" priority="89">
      <formula>ISNUMBER(SEARCH("ACHTUNG: Sie haben nicht ausreichend Credits für Seminare in diesem Bereich dokumentiert.",L94))</formula>
    </cfRule>
  </conditionalFormatting>
  <conditionalFormatting sqref="G94:G94">
    <cfRule type="cellIs" operator="lessThan" dxfId="1" priority="90">
      <formula>40</formula>
    </cfRule>
  </conditionalFormatting>
  <conditionalFormatting sqref="G94:G94">
    <cfRule type="cellIs" operator="greaterThan" dxfId="0" priority="91">
      <formula>39.99</formula>
    </cfRule>
  </conditionalFormatting>
  <conditionalFormatting sqref="I90:L90">
    <cfRule type="expression" dxfId="0" priority="92">
      <formula>ISNUMBER(SEARCH("Sie haben ausreichend Weiterbildungscredits dokumentiert.",I90))</formula>
    </cfRule>
  </conditionalFormatting>
  <conditionalFormatting sqref="I90:L90">
    <cfRule type="expression" dxfId="1" priority="93">
      <formula>ISNUMBER(SEARCH("ACHTUNG: Sie haben nicht ausreichend Weiterbildungscredits dokumentiert.",I90))</formula>
    </cfRule>
  </conditionalFormatting>
  <conditionalFormatting sqref="E67:L67">
    <cfRule type="expression" dxfId="1" priority="94">
      <formula>ISNUMBER(SEARCH("ACHTUNG: Sie haben nicht ausreichend theoretische Weiterbildung dokumentiert.",E67))</formula>
    </cfRule>
  </conditionalFormatting>
  <conditionalFormatting sqref="E67:L67">
    <cfRule type="expression" dxfId="0" priority="95">
      <formula>ISNUMBER(SEARCH("Sie haben ausreichend theoretische Weiterbildung dokumentiert.",E67))</formula>
    </cfRule>
  </conditionalFormatting>
  <conditionalFormatting sqref="I73:L73">
    <cfRule type="expression" dxfId="1" priority="96">
      <formula>ISNUMBER(SEARCH("Sie haben kein umfassendes fachliches Curriculum dokumentiert.",I73))</formula>
    </cfRule>
  </conditionalFormatting>
  <conditionalFormatting sqref="I73:L73">
    <cfRule type="expression" dxfId="0" priority="97">
      <formula>ISNUMBER(SEARCH("Sie haben ein umfassendes fachliches Curriculum dokumentiert.",I73))</formula>
    </cfRule>
  </conditionalFormatting>
  <conditionalFormatting sqref="I90:L90">
    <cfRule type="expression" dxfId="1" priority="98">
      <formula>ISNUMBER(SEARCH("ACHTUNG: Sie haben nicht ausreicehnd Weiterbildungscredits dokumentiert.",I90))</formula>
    </cfRule>
  </conditionalFormatting>
  <conditionalFormatting sqref="I90:L90">
    <cfRule type="expression" dxfId="0" priority="99">
      <formula>ISNUMBER(SEARCH("Sie haben ausreichend Weiterbildungscredits dokumentiert.",I90))</formula>
    </cfRule>
  </conditionalFormatting>
  <conditionalFormatting sqref="K88:L88">
    <cfRule type="cellIs" operator="lessThan" dxfId="1" priority="100">
      <formula>60</formula>
    </cfRule>
  </conditionalFormatting>
  <conditionalFormatting sqref="K88:L88">
    <cfRule type="cellIs" operator="greaterThan" dxfId="0" priority="101">
      <formula>59.99</formula>
    </cfRule>
  </conditionalFormatting>
  <conditionalFormatting sqref="K85:L85 K86:K87">
    <cfRule type="cellIs" operator="greaterThan" dxfId="0" priority="102">
      <formula>79.99</formula>
    </cfRule>
  </conditionalFormatting>
  <conditionalFormatting sqref="K85:L85 K86:K87">
    <cfRule type="cellIs" operator="lessThan" dxfId="1" priority="103">
      <formula>80</formula>
    </cfRule>
  </conditionalFormatting>
  <conditionalFormatting sqref="K84:L84">
    <cfRule type="cellIs" operator="lessThan" dxfId="1" priority="104">
      <formula>40</formula>
    </cfRule>
  </conditionalFormatting>
  <conditionalFormatting sqref="K84:L84">
    <cfRule type="cellIs" operator="greaterThan" dxfId="0" priority="105">
      <formula>39.99</formula>
    </cfRule>
  </conditionalFormatting>
  <conditionalFormatting sqref="K82:L82">
    <cfRule type="cellIs" operator="lessThan" dxfId="1" priority="108">
      <formula>180</formula>
    </cfRule>
  </conditionalFormatting>
  <conditionalFormatting sqref="K82:L82">
    <cfRule type="cellIs" operator="greaterThan" dxfId="0" priority="109">
      <formula>179.99</formula>
    </cfRule>
  </conditionalFormatting>
  <conditionalFormatting sqref="I73:L73">
    <cfRule type="expression" dxfId="1" priority="110">
      <formula>ISNUMBER(SEARCH("ACHTUNG: Sie haben nicht ausreicehnd Weiterbildungscredits dokumentiert.",I73))</formula>
    </cfRule>
  </conditionalFormatting>
  <conditionalFormatting sqref="I73:L73">
    <cfRule type="expression" dxfId="0" priority="111">
      <formula>ISNUMBER(SEARCH("Sie haben ausreichend Weiterbildungscredits dokumentiert.",I73))</formula>
    </cfRule>
  </conditionalFormatting>
  <conditionalFormatting sqref="L131:Q131">
    <cfRule type="expression" dxfId="1" priority="112">
      <formula>ISNUMBER(SEARCH("ACHTUNG: Sie haben nicht ausreichend Credits für Workshops in diesem Bereich dokumentiert.",L131))</formula>
    </cfRule>
  </conditionalFormatting>
  <conditionalFormatting sqref="L131:Q131">
    <cfRule type="expression" dxfId="0" priority="113">
      <formula>ISNUMBER(SEARCH("Sie haben ausreichend Credits für Workshops in diesem Bereich dokumentiert.",L131))</formula>
    </cfRule>
  </conditionalFormatting>
  <conditionalFormatting sqref="L130:Q130">
    <cfRule type="expression" dxfId="1" priority="114">
      <formula>ISNUMBER(SEARCH("ACHTUNG: Sie haben nicht ausreichend Credits für Seminare in diesem Bereich dokumentiert.",L130))</formula>
    </cfRule>
  </conditionalFormatting>
  <conditionalFormatting sqref="L130:Q130">
    <cfRule type="expression" dxfId="0" priority="115">
      <formula>ISNUMBER(SEARCH("Sie haben ausreichend Credits für Seminare in diesem Bereich dokumentiert.",L130))</formula>
    </cfRule>
  </conditionalFormatting>
  <conditionalFormatting sqref="L129:Q129">
    <cfRule type="expression" dxfId="0" priority="116">
      <formula>ISNUMBER(SEARCH("Sie haben ausreichend Credits in diesem Bereich dokumentiert.",L129))</formula>
    </cfRule>
  </conditionalFormatting>
  <conditionalFormatting sqref="L129:Q129">
    <cfRule type="expression" dxfId="1" priority="117">
      <formula>ISNUMBER(SEARCH("ACHTUNG: Sie haben nicht ausreichend Credits in diesem Bereich dokumentiert.",L129))</formula>
    </cfRule>
  </conditionalFormatting>
  <conditionalFormatting sqref="E67:F67">
    <cfRule type="cellIs" operator="lessThan" dxfId="1" priority="128">
      <formula>180</formula>
    </cfRule>
  </conditionalFormatting>
  <conditionalFormatting sqref="E67:F67">
    <cfRule type="cellIs" operator="greaterThan" dxfId="0" priority="129">
      <formula>179.99</formula>
    </cfRule>
  </conditionalFormatting>
  <conditionalFormatting sqref="L25:M25">
    <cfRule type="cellIs" operator="lessThan" dxfId="1" priority="130">
      <formula>12</formula>
    </cfRule>
  </conditionalFormatting>
  <conditionalFormatting sqref="L24:M24">
    <cfRule type="cellIs" operator="lessThan" dxfId="1" priority="131">
      <formula>24</formula>
    </cfRule>
  </conditionalFormatting>
  <conditionalFormatting sqref="L25:M25">
    <cfRule type="cellIs" operator="greaterThan" dxfId="0" priority="132">
      <formula>11.9</formula>
    </cfRule>
  </conditionalFormatting>
  <conditionalFormatting sqref="L24:M24">
    <cfRule type="cellIs" operator="greaterThan" dxfId="0" priority="133">
      <formula>23.99</formula>
    </cfRule>
  </conditionalFormatting>
  <conditionalFormatting sqref="J28:M28">
    <cfRule type="expression" dxfId="0" priority="134">
      <formula>ISNUMBER(SEARCH("Sie haben ausreichend klinische Praxis dokumentiert.",J28))</formula>
    </cfRule>
  </conditionalFormatting>
  <conditionalFormatting sqref="J28:M28">
    <cfRule type="expression" dxfId="1" priority="135">
      <formula>ISNUMBER(SEARCH("ACHTUNG: Sie haben nicht ausreichend klinische Praxis dokumentiert.",J28))</formula>
    </cfRule>
  </conditionalFormatting>
  <conditionalFormatting sqref="H57:K57">
    <cfRule type="expression" dxfId="0" priority="136">
      <formula>ISNUMBER(SEARCH("Sie haben mind. eine wissenschaftliche Arbeit dokumentiert.",H57))</formula>
    </cfRule>
  </conditionalFormatting>
  <conditionalFormatting sqref="H57:K57">
    <cfRule type="expression" dxfId="1" priority="137">
      <formula>ISNUMBER(SEARCH("Sie haben keine wissenschaftliche Arbeit dokumentiert.",H57))</formula>
    </cfRule>
  </conditionalFormatting>
  <conditionalFormatting sqref="H57:K57">
    <cfRule type="expression" dxfId="2" priority="138">
      <formula>ISNUMBER(SEARCH("Sie haben mind. eine wissenschaftliche Arbeit dokumentiert.",H57))</formula>
    </cfRule>
  </conditionalFormatting>
  <conditionalFormatting sqref="L24:M24">
    <cfRule type="cellIs" operator="greaterThan" dxfId="2" priority="139">
      <formula>23.99</formula>
    </cfRule>
  </conditionalFormatting>
  <conditionalFormatting sqref="L25:M25">
    <cfRule type="cellIs" operator="greaterThan" dxfId="2" priority="140">
      <formula>11.99</formula>
    </cfRule>
  </conditionalFormatting>
  <conditionalFormatting sqref="L24:M24">
    <cfRule type="cellIs" operator="greaterThan" dxfId="2" priority="141">
      <formula>23.9</formula>
    </cfRule>
  </conditionalFormatting>
  <conditionalFormatting sqref="J28:M28">
    <cfRule type="expression" dxfId="2" priority="142">
      <formula>ISNUMBER(SEARCH("Sie haben ausreichend klinische Praxis dokumentiert.",J28))</formula>
    </cfRule>
  </conditionalFormatting>
  <conditionalFormatting sqref="J28:M28">
    <cfRule type="expression" dxfId="3" priority="143">
      <formula>ISNUMBER(SEARCH("Achtung, Sie haben nicth ausreichend klinische Praxis dokumentiert.",J28))</formula>
    </cfRule>
  </conditionalFormatting>
  <conditionalFormatting sqref="I129:I131">
    <cfRule type="cellIs" operator="equal" dxfId="0" priority="151">
      <formula>10</formula>
    </cfRule>
  </conditionalFormatting>
  <conditionalFormatting sqref="I129:I131">
    <cfRule type="cellIs" operator="greaterThan" dxfId="0" priority="152">
      <formula>10</formula>
    </cfRule>
  </conditionalFormatting>
  <conditionalFormatting sqref="I129:I131">
    <cfRule type="cellIs" operator="lessThan" dxfId="1" priority="153">
      <formula>10</formula>
    </cfRule>
  </conditionalFormatting>
  <conditionalFormatting sqref="I129:I131">
    <cfRule type="cellIs" operator="equal" dxfId="0" priority="154">
      <formula>30</formula>
    </cfRule>
  </conditionalFormatting>
  <conditionalFormatting sqref="I129:I131">
    <cfRule type="cellIs" operator="equal" dxfId="0" priority="155">
      <formula>5</formula>
    </cfRule>
  </conditionalFormatting>
  <conditionalFormatting sqref="I129:I131">
    <cfRule type="cellIs" operator="greaterThan" dxfId="0" priority="156">
      <formula>5</formula>
    </cfRule>
  </conditionalFormatting>
  <conditionalFormatting sqref="I129:I131">
    <cfRule type="cellIs" operator="between" dxfId="1" priority="157">
      <formula>0</formula>
      <formula>5</formula>
    </cfRule>
  </conditionalFormatting>
  <conditionalFormatting sqref="P190:P190">
    <cfRule type="cellIs" operator="equal" dxfId="0" priority="159">
      <formula>10</formula>
    </cfRule>
  </conditionalFormatting>
  <conditionalFormatting sqref="P190:P190">
    <cfRule type="cellIs" operator="greaterThan" dxfId="0" priority="160">
      <formula>10</formula>
    </cfRule>
  </conditionalFormatting>
  <conditionalFormatting sqref="P190:P190">
    <cfRule type="cellIs" operator="lessThan" dxfId="1" priority="161">
      <formula>10</formula>
    </cfRule>
  </conditionalFormatting>
  <conditionalFormatting sqref="P155:P155">
    <cfRule type="cellIs" operator="equal" dxfId="0" priority="162">
      <formula>10</formula>
    </cfRule>
  </conditionalFormatting>
  <conditionalFormatting sqref="P155:P155">
    <cfRule type="cellIs" operator="greaterThan" dxfId="0" priority="163">
      <formula>10</formula>
    </cfRule>
  </conditionalFormatting>
  <conditionalFormatting sqref="P155:P155">
    <cfRule type="cellIs" operator="lessThan" dxfId="1" priority="164">
      <formula>10</formula>
    </cfRule>
  </conditionalFormatting>
  <conditionalFormatting sqref="M169:M170">
    <cfRule type="cellIs" operator="equal" dxfId="0" priority="181">
      <formula>30</formula>
    </cfRule>
  </conditionalFormatting>
  <conditionalFormatting sqref="J193:K193">
    <cfRule type="expression" dxfId="5" priority="231">
      <formula>ISNUMBER(SEARCH("Psychologue",J193))</formula>
    </cfRule>
  </conditionalFormatting>
  <conditionalFormatting sqref="M95:M95 O96:O116 M117:M119 M126:M128 M132:M135 O136:O155 M156:M158 O171:O190 M191:M193">
    <cfRule type="cellIs" operator="equal" dxfId="0" priority="315">
      <formula>30</formula>
    </cfRule>
  </conditionalFormatting>
  <conditionalFormatting sqref="L116:M116 J119:K119 J126:K128 L155:M155 J165:K165 J167:K167 L190:M190">
    <cfRule type="expression" dxfId="5" priority="447">
      <formula>ISNUMBER(SEARCH("Psychologue",L116))</formula>
    </cfRule>
  </conditionalFormatting>
  <conditionalFormatting sqref="K210:P210">
    <cfRule type="expression" dxfId="0" priority="582">
      <formula>ISNUMBER(SEARCH("Sie haben genügend Supervisionsstunden dokumentiert",K210))</formula>
    </cfRule>
  </conditionalFormatting>
  <conditionalFormatting sqref="K210:P210">
    <cfRule type="expression" dxfId="1" priority="583">
      <formula>ISNUMBER(SEARCH("ACHTUNG: Sie haben nicht genügend Supervisionsstunden dokumentiert",K210))</formula>
    </cfRule>
  </conditionalFormatting>
  <conditionalFormatting sqref="L129:L131 N94:N94">
    <cfRule type="expression" dxfId="0" priority="594">
      <formula>ISNUMBER(SEARCH("Sie haben genügend Lerneinheiten protokolliert",L129))</formula>
    </cfRule>
  </conditionalFormatting>
  <conditionalFormatting sqref="N94:N94 L129:L131">
    <cfRule type="expression" dxfId="1" priority="595">
      <formula>ISNUMBER(SEARCH("ACHTUNG: Sie haben nicht genügend Lerneinheiten protokolliert",N94))</formula>
    </cfRule>
  </conditionalFormatting>
  <conditionalFormatting sqref="G94:G94">
    <cfRule type="cellIs" operator="equal" dxfId="0" priority="794">
      <formula>10</formula>
    </cfRule>
  </conditionalFormatting>
  <conditionalFormatting sqref="G94:G94">
    <cfRule type="cellIs" operator="greaterThan" dxfId="0" priority="795">
      <formula>10</formula>
    </cfRule>
  </conditionalFormatting>
  <conditionalFormatting sqref="G94:G94">
    <cfRule type="cellIs" operator="lessThan" dxfId="1" priority="796">
      <formula>10</formula>
    </cfRule>
  </conditionalFormatting>
  <conditionalFormatting sqref="G94:G94">
    <cfRule type="cellIs" operator="equal" dxfId="0" priority="797">
      <formula>30</formula>
    </cfRule>
  </conditionalFormatting>
  <conditionalFormatting sqref="P116:P116">
    <cfRule type="cellIs" operator="equal" dxfId="0" priority="798">
      <formula>10</formula>
    </cfRule>
  </conditionalFormatting>
  <conditionalFormatting sqref="P116:P116">
    <cfRule type="cellIs" operator="greaterThan" dxfId="0" priority="799">
      <formula>10</formula>
    </cfRule>
  </conditionalFormatting>
  <conditionalFormatting sqref="P116:P116">
    <cfRule type="cellIs" operator="lessThan" dxfId="1" priority="800">
      <formula>10</formula>
    </cfRule>
  </conditionalFormatting>
  <conditionalFormatting sqref="G94:G94">
    <cfRule type="cellIs" operator="equal" dxfId="0" priority="807">
      <formula>5</formula>
    </cfRule>
  </conditionalFormatting>
  <conditionalFormatting sqref="G94:G94">
    <cfRule type="cellIs" operator="greaterThan" dxfId="0" priority="808">
      <formula>5</formula>
    </cfRule>
  </conditionalFormatting>
  <conditionalFormatting sqref="G94:G94">
    <cfRule type="cellIs" operator="between" dxfId="1" priority="809">
      <formula>0</formula>
      <formula>5</formula>
    </cfRule>
  </conditionalFormatting>
  <dataValidations count="8">
    <dataValidation type="date" operator="greaterThan" allowBlank="1" showErrorMessage="1" errorStyle="stop" errorTitle="Date invalide ou format erroné" error="Merci de saisir une date ultérieures à celle de la fin des études." sqref="J32:K46 O138:P155 O98:P116 O173:P190 M213:M242 L243:L243 I31 J31 I32 J32 I33 J33 I34 J34 I35 J35 I36 J36 I37 J37 I38 J38 I39 J39 I40 J40 I41 J41 I42 J42 I43 J43 I44 J44 I45 J45 N97 O97 N98 O98 N99 O99 N100 O100 N101 O101 N102 O102 N103 O103 N104 O104 N105 O105 N106 O106 N107 O107 N108 O108 N109 O109 N110 O110 N111 O111 N112 O112 N113 O113 N114 O114 N115 O115 N137 O137 N138 O138 N139 O139 N140 O140 N141 O141 N142 O142 N143 O143 N144 O144 N145 O145 N146 O146 N147 O147 N148 O148 N149 O149 N150 O150 N151 O151 N152 O152 N153 O153 N154 O154 N172 O172 N173 O173 N174 O174 N175 O175 N176 O176 N177 O177 N178 O178 N179 O179 N180 O180 N181 O181 N182 O182 N183 O183 N184 O184 N185 O185 N186 O186 N187 O187 N188 O188 N189 O189 L212 L213 L214 L215 L216 L217 L218 L219 L220 L221 L222 L223 L224 L225 L226 L227 L228 L229 L230 L231 L232 L233 L234 L235 L236 L237 L238 L239 L240 L241 K242">
      <formula1>$G$10</formula1>
    </dataValidation>
    <dataValidation type="decimal" operator="greaterThan" allowBlank="1" sqref="Q138:Q155 Q98:Q116 Q173:Q190 P97 P98 P99 P100 P101 P102 P103 P104 P105 P106 P107 P108 P109 P110 P111 P112 P113 P114 P115 P137 P138 P139 P140 P141 P142 P143 P144 P145 P146 P147 P148 P149 P150 P151 P152 P153 P154 P172 P173 P174 P175 P176 P177 P178 P179 P180 P181 P182 P183 P184 P185 P186 P187 P188 P189">
      <formula1>0</formula1>
    </dataValidation>
    <dataValidation type="date" operator="lessThan" allowBlank="1" showErrorMessage="1" errorStyle="stop" errorTitle="Date invalide ou format erroné" error="Merci de saisir une date valide" sqref="F11:F11 E10">
      <formula1>O1</formula1>
    </dataValidation>
    <dataValidation type="list" allowBlank="1" sqref="F12:F12 E11">
      <formula1>"Master,Lizenziat,Diplom"</formula1>
    </dataValidation>
    <dataValidation type="list" allowBlank="1" sqref="C61:E63 B60 C60 D60 B61 C61 D61 B62 C62 D62">
      <formula1>"Dissertation,Publikation als Erst- oder Letztautor:in,Vortrag an einem wissenschaftl. Kongress als Erstautor:in"</formula1>
    </dataValidation>
    <dataValidation type="list" allowBlank="1" showErrorMessage="1" errorStyle="stop" error="Choisir entre &quot;Psychologie légale&quot; et &quot;Autre domaine de la psychologie&quot;" sqref="F32:H46 E31 E32 E33 E34 E35 E36 F36 G36 E37 F37 G37 E38 F38 G38 E39 F39 G39 E40 F40 G40 E41 F41 G41 E42 F42 G42 E43 F43 G43 E44 F44 G44 E45 F45 G45">
      <formula1>"A-Klinik SIWF,WB-Stätte mit Zentrumsfunktion,andere WB-Stätte SIWF"</formula1>
    </dataValidation>
    <dataValidation type="list" allowBlank="1" sqref="J138:J155 J98:J116 J173:J190 I97 I98 I99 I100 I101 I102 I103 I104 I105 I106 I107 I108 I109 I110 I111 I112 I113 I114 I115 I137 I138 I139 I140 I141 I142 I143 I144 I145 I146 I147 I148 I149 I150 I151 I152 I153 I154 I172 I173 I174 I175 I176 I177 I178 I179 I180 I181 I182 I183 I184 I185 I186 I187 I188 I189">
      <formula1>"Wissenschaftl. Kongress/Tagung,Seminar,Workshop,Theoretischer Unterricht"</formula1>
    </dataValidation>
    <dataValidation type="list" allowBlank="1" sqref="C98:C116 C138:C155 C173:C190 B97 B98 B99 B100 B101 B102 B103 B104 B105 B106 B107 B108 B109 B110 B111 B112 B113 B114 B115 B137 B138 B139 B140 B141 B142 B143 B144 B145 B146 B147 B148 B149 B150 B151 B152 B153 B154 B172 B173 B174 B175 B176 B177 B178 B179 B180 B181 B182 B183 B184 B185 B186 B187 B188 B189">
      <formula1>"Allgemeine Kenntnisse,Juristische Basiskenntnisse,Kenntnisse Strafrecht"</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551886A11217A4993316897C91B0F8C" ma:contentTypeVersion="12" ma:contentTypeDescription="Ein neues Dokument erstellen." ma:contentTypeScope="" ma:versionID="052cc6e52456f81ff92d334c72613416">
  <xsd:schema xmlns:xsd="http://www.w3.org/2001/XMLSchema" xmlns:xs="http://www.w3.org/2001/XMLSchema" xmlns:p="http://schemas.microsoft.com/office/2006/metadata/properties" xmlns:ns2="033dc505-d5de-47d3-8987-49cd7527e388" xmlns:ns3="38246c38-66c0-49a6-b12f-be2e19e4e881" targetNamespace="http://schemas.microsoft.com/office/2006/metadata/properties" ma:root="true" ma:fieldsID="f3a33a565cdd617d5a321ab371edc7a0" ns2:_="" ns3:_="">
    <xsd:import namespace="033dc505-d5de-47d3-8987-49cd7527e388"/>
    <xsd:import namespace="38246c38-66c0-49a6-b12f-be2e19e4e88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3dc505-d5de-47d3-8987-49cd7527e3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ca37c87b-88de-468a-80c7-7bbbb99a066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8246c38-66c0-49a6-b12f-be2e19e4e88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4d94b33-542e-4b0d-ba8a-808b38a87248}" ma:internalName="TaxCatchAll" ma:showField="CatchAllData" ma:web="38246c38-66c0-49a6-b12f-be2e19e4e8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33dc505-d5de-47d3-8987-49cd7527e388">
      <Terms xmlns="http://schemas.microsoft.com/office/infopath/2007/PartnerControls"/>
    </lcf76f155ced4ddcb4097134ff3c332f>
    <TaxCatchAll xmlns="38246c38-66c0-49a6-b12f-be2e19e4e881" xsi:nil="true"/>
  </documentManagement>
</p:properties>
</file>

<file path=customXml/itemProps1.xml><?xml version="1.0" encoding="utf-8"?>
<ds:datastoreItem xmlns:ds="http://schemas.openxmlformats.org/officeDocument/2006/customXml" ds:itemID="{9D4C15A0-2D04-4F9B-85E3-370B1234C540}"/>
</file>

<file path=customXml/itemProps2.xml><?xml version="1.0" encoding="utf-8"?>
<ds:datastoreItem xmlns:ds="http://schemas.openxmlformats.org/officeDocument/2006/customXml" ds:itemID="{2C18BD50-18CE-4D66-A9F7-655FEE823FA2}"/>
</file>

<file path=customXml/itemProps3.xml><?xml version="1.0" encoding="utf-8"?>
<ds:datastoreItem xmlns:ds="http://schemas.openxmlformats.org/officeDocument/2006/customXml" ds:itemID="{CAC28E07-956A-48F6-8412-A4832DE4DA48}"/>
</file>

<file path=docProps/app.xml><?xml version="1.0" encoding="utf-8"?>
<Properties xmlns="http://schemas.openxmlformats.org/officeDocument/2006/extended-properties" xmlns:vt="http://schemas.openxmlformats.org/officeDocument/2006/docPropsVTypes">
  <Application>Rows n Columns</Application>
  <DocSecurity>0</DocSecurity>
  <ScaleCrop>false</ScaleCrop>
  <HeadingPairs>
    <vt:vector size="2" baseType="variant">
      <vt:variant>
        <vt:lpstr>Worksheets</vt:lpstr>
      </vt:variant>
      <vt:variant>
        <vt:i4>1</vt:i4>
      </vt:variant>
    </vt:vector>
  </HeadingPairs>
  <TitlesOfParts>
    <vt:vector size="1" baseType="lpstr">
      <vt:lpstr>Blatt 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Rows n Columns</dc:creator>
  <cp:lastModifiedBy>Rows n Columns</cp:lastModifiedBy>
  <dcterms:created xsi:type="dcterms:W3CDTF">2026-03-23T08:49:38.816Z</dcterms:created>
  <dcterms:modified xsi:type="dcterms:W3CDTF">2026-03-23T08:49:38.816Z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0x010100E551886A11217A4993316897C91B0F8C</vt:lpwstr>
  </property>
</Properties>
</file>