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codeName="ThisWorkbook" defaultThemeVersion="166925"/>
  <mc:AlternateContent xmlns:mc="http://schemas.openxmlformats.org/markup-compatibility/2006">
    <mc:Choice Requires="x15">
      <x15ac:absPath xmlns:x15ac="http://schemas.microsoft.com/office/spreadsheetml/2010/11/ac" url="/Users/fannydetribolet/Downloads/Attachments-SGFP Französische Übersetzungen/"/>
    </mc:Choice>
  </mc:AlternateContent>
  <xr:revisionPtr revIDLastSave="0" documentId="13_ncr:1_{D32927F9-EC5F-024F-95F9-73A7FF9DC3CB}" xr6:coauthVersionLast="47" xr6:coauthVersionMax="47" xr10:uidLastSave="{00000000-0000-0000-0000-000000000000}"/>
  <bookViews>
    <workbookView xWindow="0" yWindow="660" windowWidth="29040" windowHeight="17400" tabRatio="599" xr2:uid="{CF0C4B37-567F-43B4-9739-70E93291CB1B}"/>
  </bookViews>
  <sheets>
    <sheet name="Feuil1" sheetId="1" r:id="rId1"/>
    <sheet name="Supervison" sheetId="5" state="hidden" r:id="rId2"/>
    <sheet name="TitelSupervision" sheetId="6" state="hidden" r:id="rId3"/>
    <sheet name="Thema" sheetId="4" state="hidden" r:id="rId4"/>
    <sheet name="JaNein" sheetId="3" state="hidden" r:id="rId5"/>
    <sheet name="Abschluss" sheetId="2" state="hidden" r:id="rId6"/>
    <sheet name="Ausbildungsperson" sheetId="9" state="hidden" r:id="rId7"/>
    <sheet name="Psycholog. Bereich" sheetId="10" state="hidden" r:id="rId8"/>
  </sheets>
  <definedNames>
    <definedName name="_xlnm.Print_Area" localSheetId="0">Feuil1!$A$1:$R$248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5" i="1" l="1"/>
  <c r="L254" i="1"/>
  <c r="L207" i="1"/>
  <c r="L206" i="1"/>
  <c r="I131" i="1"/>
  <c r="I130" i="1"/>
  <c r="L26" i="1"/>
  <c r="L25" i="1"/>
  <c r="I73" i="1" l="1"/>
  <c r="K168" i="1"/>
  <c r="I133" i="1"/>
  <c r="L130" i="1"/>
  <c r="L131" i="1"/>
  <c r="K94" i="1"/>
  <c r="H57" i="1"/>
  <c r="K83" i="1" l="1"/>
  <c r="L253" i="1" l="1"/>
  <c r="J258" i="1" s="1"/>
  <c r="L205" i="1"/>
  <c r="J209" i="1" s="1"/>
  <c r="I129" i="1" l="1"/>
  <c r="G168" i="1"/>
  <c r="K88" i="1" l="1"/>
  <c r="N168" i="1"/>
  <c r="K85" i="1"/>
  <c r="L129" i="1"/>
  <c r="K86" i="1"/>
  <c r="G94" i="1"/>
  <c r="N94" i="1" s="1"/>
  <c r="P190" i="1"/>
  <c r="P155" i="1"/>
  <c r="K87" i="1" l="1"/>
  <c r="K84" i="1"/>
  <c r="K82" i="1" s="1"/>
  <c r="L24" i="1"/>
  <c r="J28" i="1" s="1"/>
  <c r="L46" i="1"/>
  <c r="P116" i="1"/>
  <c r="I90" i="1" l="1"/>
  <c r="E67" i="1" s="1"/>
  <c r="Q1" i="1"/>
  <c r="K46" i="1" l="1"/>
</calcChain>
</file>

<file path=xl/sharedStrings.xml><?xml version="1.0" encoding="utf-8"?>
<sst xmlns="http://schemas.openxmlformats.org/spreadsheetml/2006/main" count="259" uniqueCount="135">
  <si>
    <t>Demande d’obtention du certificat de psychologie forensique</t>
  </si>
  <si>
    <t>Date :</t>
  </si>
  <si>
    <t>Formation approfondie d’expertise de crédibilité de la SSPF</t>
  </si>
  <si>
    <t>Formulaire, version du 01.01.2026</t>
  </si>
  <si>
    <t>Demandeur / demandeuse</t>
  </si>
  <si>
    <t>Nom</t>
  </si>
  <si>
    <t>Prénom</t>
  </si>
  <si>
    <t>Titre</t>
  </si>
  <si>
    <t>1. Formation / Membre de la SSPL et de la SSPF</t>
  </si>
  <si>
    <t>Date de fin des études universitaires de psychologie*</t>
  </si>
  <si>
    <t>Justificatif n°</t>
  </si>
  <si>
    <t>Titre du diplôme</t>
  </si>
  <si>
    <t>Désignation exacte du titre obtenu en cas d’équivalence</t>
  </si>
  <si>
    <t>Diplôme obtenu à l’étranger</t>
  </si>
  <si>
    <t>Si oui, reconnu par l’OFSP</t>
  </si>
  <si>
    <t>Diplôme de psychothérapie reconnu par la Confédération</t>
  </si>
  <si>
    <t>Si oui, depuis</t>
  </si>
  <si>
    <t>Je suis membre de la SSPL</t>
  </si>
  <si>
    <t>Je suis membre de la SSPF</t>
  </si>
  <si>
    <t>* Veuillez noter que toute expérience pratique, formation postgraduée et supervision mentionnée dans le formulaire doit avoir eu lieu après cette date.</t>
  </si>
  <si>
    <t>2. Pratique clinique</t>
  </si>
  <si>
    <t>Étendue globale de la pratique clinique requise</t>
  </si>
  <si>
    <t>24 mois 
(TO 100 %)</t>
  </si>
  <si>
    <t>Pratique clinique documentée totale en mois</t>
  </si>
  <si>
    <t>Pratique requise dans une clinique A de l’ISFM ou un établissement de formation postgraduée avec fonction de centre de psychiatrie forensique ou de psychologie forensique</t>
  </si>
  <si>
    <t>au moins 12 mois 
(TO 100 %)</t>
  </si>
  <si>
    <t>Pratique clinique documentée dans une clinique A ou équivalent en mois</t>
  </si>
  <si>
    <t>Pratique requise dans un (d’)autre(s) établissement(s) de formation postgraduée reconnu(s) par l’ISFM</t>
  </si>
  <si>
    <t>max. 12 mois 
(TO 100 %)</t>
  </si>
  <si>
    <t>Pratique clinique documentée dans d’autres établissements de formation postgraduée en mois</t>
  </si>
  <si>
    <t>Titre de la clinique / l’établissement de formation postgraduée</t>
  </si>
  <si>
    <t>Reconnaissance</t>
  </si>
  <si>
    <t>Taux d’occupation
(en %)*</t>
  </si>
  <si>
    <t>Date de début</t>
  </si>
  <si>
    <t>Date de fin</t>
  </si>
  <si>
    <t>mois travaillés</t>
  </si>
  <si>
    <t>mois imputables</t>
  </si>
  <si>
    <t>Total</t>
  </si>
  <si>
    <t>* Si la même activité a été réalisée à différents taux d’occupation, veuillez compléter plusieurs lignes.</t>
  </si>
  <si>
    <t>Remarques</t>
  </si>
  <si>
    <t>3. Travail scientifique en lien avec la psychologie forensique</t>
  </si>
  <si>
    <t>Produit du travail scientifique</t>
  </si>
  <si>
    <t>Titre du travail scientifique</t>
  </si>
  <si>
    <t>Date de fin</t>
  </si>
  <si>
    <t>Publication en tant que premier ou dernier auteur</t>
  </si>
  <si>
    <t>Thèse de doctorat</t>
  </si>
  <si>
    <t>Exposé à un congrès scientifique en tant que premier auteur</t>
  </si>
  <si>
    <t>4. Formation postgraduée théorique</t>
  </si>
  <si>
    <t>Vous pouvez obtenir la formation postgraduée théorique requise soit par la réalisation d’un programme de formation complet (cf. 4.1) soit par la reconnaissance modulaire de différentes manifestations de formation postgraduée (cf. 4.2).</t>
  </si>
  <si>
    <t>En résumé, il ressort des points 4.1 et 4.2 ce qui suit :</t>
  </si>
  <si>
    <t>4.1. Programmes de formation</t>
  </si>
  <si>
    <t>La réalisation d’un programme de formation complet dans le domaine de l’expertise en droit pénal (p. ex. MSc. Psychologie avec spécialisation en psychologie forensique, CAS en expertise psychiatrique-psychologique en droit pénal, titre de spécialisation en psychologie légale de la SSPL) est pleinement reconnue. Avec un diplôme correspondant, tous les crédits de formation postgraduée nécessaires sont remplis.</t>
  </si>
  <si>
    <t>Titre du programme de formation postgraduée</t>
  </si>
  <si>
    <t>Établissement</t>
  </si>
  <si>
    <t>ECTS</t>
  </si>
  <si>
    <t>4.2. Manifestations de formation postgraduée modulaires</t>
  </si>
  <si>
    <t>Total des crédits requis</t>
  </si>
  <si>
    <t>60*</t>
  </si>
  <si>
    <t>Nombre total de crédits documentés</t>
  </si>
  <si>
    <t>Nombre de domaines de connaissances requis par catégorie de formation postgraduée</t>
  </si>
  <si>
    <t>Formations postgraduées dans les 3 domaines de connaissances par catégorie de formation</t>
  </si>
  <si>
    <t>Nombre de crédits requis dans les bases propédeutiques</t>
  </si>
  <si>
    <t>Nombre de crédits documentés dans les bases propédeutiques</t>
  </si>
  <si>
    <t>Nombre de crédits requis pour l’enseignement spécifique de connaissances approfondies (au moins 20 crédits pour les séminaires et au moins 20 crédits pour les ateliers)</t>
  </si>
  <si>
    <t>Total</t>
  </si>
  <si>
    <t>Nombre total de crédits documentés dans l’enseignement technique de connaissances approfondies</t>
  </si>
  <si>
    <t>Séminaires</t>
  </si>
  <si>
    <t>min. 24</t>
  </si>
  <si>
    <t>Nombre de crédits documentés pour les séminaires</t>
  </si>
  <si>
    <t>Ateliers</t>
  </si>
  <si>
    <t>Nombre de crédits documentés pour les ateliers</t>
  </si>
  <si>
    <t>Nombre de crédits requis dans des formations continues reconnues par la SSPF (congrès, etc.)</t>
  </si>
  <si>
    <t>Nombre de crédits documentés dans des formations continues reconnues par la SSPF (congrès, etc.)</t>
  </si>
  <si>
    <t>4.2.1. Catégorie de formation postgraduée : bases propédeutiques</t>
  </si>
  <si>
    <t>Crédits requis</t>
  </si>
  <si>
    <t>Crédits documentés</t>
  </si>
  <si>
    <t>Formations postgraduées attestées dans les 3 domaines de connaissances</t>
  </si>
  <si>
    <t>Domaine de connaissance**</t>
  </si>
  <si>
    <t>Objectif d’apprentissage***</t>
  </si>
  <si>
    <t>Organisateur</t>
  </si>
  <si>
    <t>Titre de la formation postgraduée</t>
  </si>
  <si>
    <t>Type de formation postgraduée (participation à des congrès, ateliers, séminaires, etc.)</t>
  </si>
  <si>
    <t>Sur la liste des formations reconnues par la SSPF</t>
  </si>
  <si>
    <t>Nombre de crédits</t>
  </si>
  <si>
    <t>Connaissances spécifiques</t>
  </si>
  <si>
    <t>** Les formations postgraduées doivent être reliées à l’un des trois domaines de connaissances du catalogue des objectifs de formation (cf. Programme de formation).</t>
  </si>
  <si>
    <t>*** Les formations postgraduées doivent être reliées à un contenu du catalogue des objectifs de formation (cf. Programme de formation).</t>
  </si>
  <si>
    <t xml:space="preserve">4.2.2 Catégorie de formation postgraduée : enseignement spécifique pour l’acquisition de connaissances approfondies </t>
  </si>
  <si>
    <t>Total des crédits documentés</t>
  </si>
  <si>
    <t>Crédits demandés Séminaires</t>
  </si>
  <si>
    <t>Crédits documentés Séminaires</t>
  </si>
  <si>
    <t>Crédits requis Ateliers</t>
  </si>
  <si>
    <t>Crédits documentés Ateliers</t>
  </si>
  <si>
    <t>4.2.3. Catégorie de formation postgraduée : manifestations de formation continue reconnues par la SSPF, telles que congrès, séminaires et ateliers</t>
  </si>
  <si>
    <t>5. Activité d’expertise supervisée – variante 1 ou 2</t>
  </si>
  <si>
    <r>
      <rPr>
        <i/>
        <sz val="12"/>
        <color theme="1"/>
        <rFont val="Verdana"/>
        <family val="2"/>
      </rPr>
      <t>1.</t>
    </r>
    <r>
      <rPr>
        <i/>
        <sz val="12"/>
        <color theme="1"/>
        <rFont val="Verdana"/>
        <family val="2"/>
      </rPr>
      <t xml:space="preserve"> </t>
    </r>
    <r>
      <rPr>
        <i/>
        <sz val="12"/>
        <color theme="1"/>
        <rFont val="Verdana"/>
        <family val="2"/>
      </rPr>
      <t xml:space="preserve">Les </t>
    </r>
    <r>
      <rPr>
        <i/>
        <sz val="12"/>
        <color theme="1"/>
        <rFont val="Verdana"/>
        <family val="2"/>
      </rPr>
      <t>demandeurs / demandeuses</t>
    </r>
    <r>
      <rPr>
        <i/>
        <sz val="12"/>
        <color theme="1"/>
        <rFont val="Verdana"/>
        <family val="2"/>
      </rPr>
      <t xml:space="preserve"> doivent pouvoir justifier d’au moins 30</t>
    </r>
    <r>
      <rPr>
        <i/>
        <sz val="12"/>
        <color theme="1"/>
        <rFont val="Verdana"/>
        <family val="2"/>
      </rPr>
      <t> </t>
    </r>
    <r>
      <rPr>
        <i/>
        <sz val="12"/>
        <color theme="1"/>
        <rFont val="Verdana"/>
        <family val="2"/>
      </rPr>
      <t>expertises supervisées.</t>
    </r>
    <r>
      <rPr>
        <i/>
        <sz val="12"/>
        <color theme="1"/>
        <rFont val="Verdana"/>
        <family val="2"/>
      </rPr>
      <t xml:space="preserve"> </t>
    </r>
    <r>
      <rPr>
        <i/>
        <sz val="12"/>
        <color theme="1"/>
        <rFont val="Verdana"/>
        <family val="2"/>
      </rPr>
      <t>Ils / Elles</t>
    </r>
    <r>
      <rPr>
        <i/>
        <sz val="12"/>
        <color theme="1"/>
        <rFont val="Verdana"/>
        <family val="2"/>
      </rPr>
      <t xml:space="preserve"> doivent </t>
    </r>
    <r>
      <rPr>
        <i/>
        <sz val="12"/>
        <color theme="1"/>
        <rFont val="Verdana"/>
        <family val="2"/>
      </rPr>
      <t xml:space="preserve">avoir </t>
    </r>
    <r>
      <rPr>
        <i/>
        <sz val="12"/>
        <color theme="1"/>
        <rFont val="Verdana"/>
        <family val="2"/>
      </rPr>
      <t>particip</t>
    </r>
    <r>
      <rPr>
        <i/>
        <sz val="12"/>
        <color theme="1"/>
        <rFont val="Verdana"/>
        <family val="2"/>
      </rPr>
      <t>é</t>
    </r>
    <r>
      <rPr>
        <i/>
        <sz val="12"/>
        <color theme="1"/>
        <rFont val="Verdana"/>
        <family val="2"/>
      </rPr>
      <t xml:space="preserve"> à toutes les étapes de l’expertise (analyse du dossier, examen, appréciation, rédaction </t>
    </r>
    <r>
      <rPr>
        <i/>
        <sz val="12"/>
        <color theme="1"/>
        <rFont val="Verdana"/>
        <family val="2"/>
      </rPr>
      <t>du rapport</t>
    </r>
    <r>
      <rPr>
        <i/>
        <sz val="12"/>
        <color theme="1"/>
        <rFont val="Verdana"/>
        <family val="2"/>
      </rPr>
      <t>) et avoir cosigné l</t>
    </r>
    <r>
      <rPr>
        <i/>
        <sz val="12"/>
        <color theme="1"/>
        <rFont val="Verdana"/>
        <family val="2"/>
      </rPr>
      <t>e rapport d</t>
    </r>
    <r>
      <rPr>
        <i/>
        <sz val="12"/>
        <color theme="1"/>
        <rFont val="Verdana"/>
        <family val="2"/>
      </rPr>
      <t>’expertise.</t>
    </r>
    <r>
      <rPr>
        <i/>
        <sz val="12"/>
        <color theme="1"/>
        <rFont val="Verdana"/>
        <family val="2"/>
      </rPr>
      <t xml:space="preserve"> 
</t>
    </r>
    <r>
      <rPr>
        <i/>
        <sz val="12"/>
        <color theme="1"/>
        <rFont val="Verdana"/>
        <family val="2"/>
      </rPr>
      <t>2.</t>
    </r>
    <r>
      <rPr>
        <i/>
        <sz val="12"/>
        <color theme="1"/>
        <rFont val="Verdana"/>
        <family val="2"/>
      </rPr>
      <t xml:space="preserve"> </t>
    </r>
    <r>
      <rPr>
        <i/>
        <sz val="12"/>
        <color theme="1"/>
        <rFont val="Verdana"/>
        <family val="2"/>
      </rPr>
      <t>Au moins 15</t>
    </r>
    <r>
      <rPr>
        <i/>
        <sz val="12"/>
        <color theme="1"/>
        <rFont val="Verdana"/>
        <family val="2"/>
      </rPr>
      <t> </t>
    </r>
    <r>
      <rPr>
        <i/>
        <sz val="12"/>
        <color theme="1"/>
        <rFont val="Verdana"/>
        <family val="2"/>
      </rPr>
      <t xml:space="preserve">expertises doivent répondre de manière complète à l’ensemble du catalogue de questions </t>
    </r>
    <r>
      <rPr>
        <i/>
        <sz val="12"/>
        <color theme="1"/>
        <rFont val="Verdana"/>
        <family val="2"/>
      </rPr>
      <t xml:space="preserve">usuel (trouble psychique, risque de récidive, </t>
    </r>
    <r>
      <rPr>
        <i/>
        <sz val="12"/>
        <color theme="1"/>
        <rFont val="Verdana"/>
        <family val="2"/>
      </rPr>
      <t xml:space="preserve">capacité de </t>
    </r>
    <r>
      <rPr>
        <i/>
        <sz val="12"/>
        <color theme="1"/>
        <rFont val="Verdana"/>
        <family val="2"/>
      </rPr>
      <t>culpabilité, indication de mesures).</t>
    </r>
    <r>
      <rPr>
        <i/>
        <sz val="12"/>
        <color theme="1"/>
        <rFont val="Verdana"/>
        <family val="2"/>
      </rPr>
      <t xml:space="preserve"> 
</t>
    </r>
    <r>
      <rPr>
        <i/>
        <sz val="12"/>
        <color theme="1"/>
        <rFont val="Verdana"/>
        <family val="2"/>
      </rPr>
      <t>3.</t>
    </r>
    <r>
      <rPr>
        <i/>
        <sz val="12"/>
        <color theme="1"/>
        <rFont val="Verdana"/>
        <family val="2"/>
      </rPr>
      <t xml:space="preserve"> </t>
    </r>
    <r>
      <rPr>
        <i/>
        <sz val="12"/>
        <color theme="1"/>
        <rFont val="Verdana"/>
        <family val="2"/>
      </rPr>
      <t>L</t>
    </r>
    <r>
      <rPr>
        <i/>
        <sz val="12"/>
        <color theme="1"/>
        <rFont val="Verdana"/>
        <family val="2"/>
      </rPr>
      <t>es expertises doi</t>
    </r>
    <r>
      <rPr>
        <i/>
        <sz val="12"/>
        <color theme="1"/>
        <rFont val="Verdana"/>
        <family val="2"/>
      </rPr>
      <t>vent avoir été supervisées</t>
    </r>
    <r>
      <rPr>
        <i/>
        <sz val="12"/>
        <color theme="1"/>
        <rFont val="Verdana"/>
        <family val="2"/>
      </rPr>
      <t xml:space="preserve"> </t>
    </r>
    <r>
      <rPr>
        <i/>
        <sz val="12"/>
        <color theme="1"/>
        <rFont val="Verdana"/>
        <family val="2"/>
      </rPr>
      <t>par un superviseur reconnu par la SS</t>
    </r>
    <r>
      <rPr>
        <i/>
        <sz val="12"/>
        <color theme="1"/>
        <rFont val="Verdana"/>
        <family val="2"/>
      </rPr>
      <t>PF</t>
    </r>
    <r>
      <rPr>
        <i/>
        <sz val="12"/>
        <color theme="1"/>
        <rFont val="Verdana"/>
        <family val="2"/>
      </rPr>
      <t>.</t>
    </r>
    <r>
      <rPr>
        <i/>
        <sz val="12"/>
        <color theme="1"/>
        <rFont val="Verdana"/>
        <family val="2"/>
      </rPr>
      <t xml:space="preserve">
</t>
    </r>
    <r>
      <rPr>
        <i/>
        <sz val="12"/>
        <color theme="1"/>
        <rFont val="Verdana"/>
        <family val="2"/>
      </rPr>
      <t>4.</t>
    </r>
    <r>
      <rPr>
        <i/>
        <sz val="12"/>
        <color theme="1"/>
        <rFont val="Verdana"/>
        <family val="2"/>
      </rPr>
      <t xml:space="preserve"> </t>
    </r>
    <r>
      <rPr>
        <i/>
        <sz val="12"/>
        <color theme="1"/>
        <rFont val="Verdana"/>
        <family val="2"/>
      </rPr>
      <t xml:space="preserve">Soit l’activité d’expertise doit être confirmée par le superviseur, y compris la confirmation de la participation à toutes les étapes </t>
    </r>
    <r>
      <rPr>
        <i/>
        <sz val="12"/>
        <color theme="1"/>
        <rFont val="Verdana"/>
        <family val="2"/>
      </rPr>
      <t>de l’expertise, soit le demandeur</t>
    </r>
    <r>
      <rPr>
        <i/>
        <sz val="12"/>
        <color theme="1"/>
        <rFont val="Verdana"/>
        <family val="2"/>
      </rPr>
      <t xml:space="preserve"> / la demandeuse</t>
    </r>
    <r>
      <rPr>
        <i/>
        <sz val="12"/>
        <color theme="1"/>
        <rFont val="Verdana"/>
        <family val="2"/>
      </rPr>
      <t xml:space="preserve"> </t>
    </r>
    <r>
      <rPr>
        <i/>
        <sz val="12"/>
        <color theme="1"/>
        <rFont val="Verdana"/>
        <family val="2"/>
      </rPr>
      <t>sou</t>
    </r>
    <r>
      <rPr>
        <i/>
        <sz val="12"/>
        <color theme="1"/>
        <rFont val="Verdana"/>
        <family val="2"/>
      </rPr>
      <t>met l’expertise et y confirme sa participation à toutes les étapes</t>
    </r>
    <r>
      <rPr>
        <i/>
        <sz val="12"/>
        <color theme="1"/>
        <rFont val="Verdana"/>
        <family val="2"/>
      </rPr>
      <t>.</t>
    </r>
    <r>
      <rPr>
        <i/>
        <sz val="12"/>
        <color theme="1"/>
        <rFont val="Verdana"/>
        <family val="2"/>
      </rPr>
      <t xml:space="preserve">
</t>
    </r>
    <r>
      <rPr>
        <i/>
        <sz val="12"/>
        <color rgb="FFFF0000"/>
        <rFont val="Verdana"/>
        <family val="2"/>
      </rPr>
      <t>5.</t>
    </r>
    <r>
      <rPr>
        <i/>
        <sz val="12"/>
        <color rgb="FFFF0000"/>
        <rFont val="Verdana"/>
        <family val="2"/>
      </rPr>
      <t xml:space="preserve"> </t>
    </r>
    <r>
      <rPr>
        <i/>
        <sz val="12"/>
        <color rgb="FFFF0000"/>
        <rFont val="Verdana"/>
        <family val="2"/>
      </rPr>
      <t xml:space="preserve">Indépendamment de </t>
    </r>
    <r>
      <rPr>
        <i/>
        <sz val="12"/>
        <color rgb="FFFF0000"/>
        <rFont val="Verdana"/>
        <family val="2"/>
      </rPr>
      <t>ces éléments</t>
    </r>
    <r>
      <rPr>
        <i/>
        <sz val="12"/>
        <color rgb="FFFF0000"/>
        <rFont val="Verdana"/>
        <family val="2"/>
      </rPr>
      <t>, au moins 5</t>
    </r>
    <r>
      <rPr>
        <i/>
        <sz val="12"/>
        <color rgb="FFFF0000"/>
        <rFont val="Verdana"/>
        <family val="2"/>
      </rPr>
      <t> </t>
    </r>
    <r>
      <rPr>
        <i/>
        <sz val="12"/>
        <color rgb="FFFF0000"/>
        <rFont val="Verdana"/>
        <family val="2"/>
      </rPr>
      <t xml:space="preserve">expertises doivent être </t>
    </r>
    <r>
      <rPr>
        <i/>
        <sz val="12"/>
        <color rgb="FFFF0000"/>
        <rFont val="Verdana"/>
        <family val="2"/>
      </rPr>
      <t>sou</t>
    </r>
    <r>
      <rPr>
        <i/>
        <sz val="12"/>
        <color rgb="FFFF0000"/>
        <rFont val="Verdana"/>
        <family val="2"/>
      </rPr>
      <t xml:space="preserve">mises </t>
    </r>
    <r>
      <rPr>
        <i/>
        <sz val="12"/>
        <color rgb="FFFF0000"/>
        <rFont val="Verdana"/>
        <family val="2"/>
      </rPr>
      <t xml:space="preserve">sous forme </t>
    </r>
    <r>
      <rPr>
        <i/>
        <sz val="12"/>
        <color rgb="FFFF0000"/>
        <rFont val="Verdana"/>
        <family val="2"/>
      </rPr>
      <t>anonym</t>
    </r>
    <r>
      <rPr>
        <i/>
        <sz val="12"/>
        <color rgb="FFFF0000"/>
        <rFont val="Verdana"/>
        <family val="2"/>
      </rPr>
      <t>isée</t>
    </r>
    <r>
      <rPr>
        <i/>
        <sz val="12"/>
        <color rgb="FFFF0000"/>
        <rFont val="Verdana"/>
        <family val="2"/>
      </rPr>
      <t>.</t>
    </r>
  </si>
  <si>
    <t>5.1. Expertises supervisées – variante 1</t>
  </si>
  <si>
    <t xml:space="preserve">Nombre d’expertises de crédibilité requises – variante 1 </t>
  </si>
  <si>
    <t>Nombre total d’expertises documentées</t>
  </si>
  <si>
    <t>Nombre d’expertises de crédibilité complètes requises</t>
  </si>
  <si>
    <t>min. 15</t>
  </si>
  <si>
    <t>Nombre d’expertises complètes documentées</t>
  </si>
  <si>
    <t xml:space="preserve">Nombre d’avis sur la crédibilité requis   </t>
  </si>
  <si>
    <t>Nombre d’autres expertises documentées</t>
  </si>
  <si>
    <t>Expertise</t>
  </si>
  <si>
    <t>Expertise complète</t>
  </si>
  <si>
    <t>Sigle du/de la client(e)</t>
  </si>
  <si>
    <t>Année de naissance</t>
  </si>
  <si>
    <t>Nom du superviseur ou de l’expert(e) assumant la responsabilité principale</t>
  </si>
  <si>
    <t>5.2. Expertises supervisées – variante 2</t>
  </si>
  <si>
    <t>Nombre d’expertises requises – variante 2</t>
  </si>
  <si>
    <t>min. 10</t>
  </si>
  <si>
    <t>min. 5</t>
  </si>
  <si>
    <t>Nombre d’expertises requises dans d’autres formations approfondies
(droit pénal et/ou civil)</t>
  </si>
  <si>
    <t>Rechtspsychologie</t>
  </si>
  <si>
    <t>anderer psychologischer Bereich</t>
  </si>
  <si>
    <t>RechtspsychologIn</t>
  </si>
  <si>
    <t>Psychologe:in (mit Erfahrung im Rechsps. Bereich)</t>
  </si>
  <si>
    <t>Forensische:r Psychiater:in</t>
  </si>
  <si>
    <t>PsychologIn</t>
  </si>
  <si>
    <t>WB-verantwortliche:r SupervisorIn</t>
  </si>
  <si>
    <t>Vorgesetzter als SupervisorIn</t>
  </si>
  <si>
    <t>Lizentiat</t>
  </si>
  <si>
    <t>Master</t>
  </si>
  <si>
    <t>Äquivalenter Titel</t>
  </si>
  <si>
    <t>Ja</t>
  </si>
  <si>
    <t>Nein</t>
  </si>
  <si>
    <t>Mediation</t>
  </si>
  <si>
    <t>Notfallpsychologie</t>
  </si>
  <si>
    <t>Militärpsychologie</t>
  </si>
  <si>
    <t>Psychologie im Polizeibereich</t>
  </si>
  <si>
    <t>Persönliche Forschungsarbeiten</t>
  </si>
  <si>
    <t>Opferpsychologie</t>
  </si>
  <si>
    <t>Forschung und Lehre</t>
  </si>
  <si>
    <t>Rechtspsychologie im Bereich Kinder und Jugend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</si>
</sst>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2" x14ac:knownFonts="1">
    <font>
      <sz val="11"/>
      <color theme="1"/>
      <name val="Calibri"/>
      <family val="2"/>
      <scheme val="minor"/>
    </font>
    <font>
      <b/>
      <sz val="12"/>
      <color theme="1"/>
      <name val="Verdana"/>
      <family val="2"/>
    </font>
    <font>
      <sz val="11"/>
      <color theme="1"/>
      <name val="Verdana"/>
      <family val="2"/>
    </font>
    <font>
      <sz val="11"/>
      <color rgb="FF002060"/>
      <name val="Verdana"/>
      <family val="2"/>
    </font>
    <font>
      <sz val="12"/>
      <color theme="1"/>
      <name val="Verdana"/>
      <family val="2"/>
    </font>
    <font>
      <sz val="12"/>
      <color theme="4" tint="-0.499984740745262"/>
      <name val="Verdana"/>
      <family val="2"/>
    </font>
    <font>
      <i/>
      <sz val="12"/>
      <color theme="4" tint="-0.499984740745262"/>
      <name val="Verdana"/>
      <family val="2"/>
    </font>
    <font>
      <u/>
      <sz val="12"/>
      <color theme="1"/>
      <name val="Verdana"/>
      <family val="2"/>
    </font>
    <font>
      <sz val="10"/>
      <color theme="1"/>
      <name val="Verdana"/>
      <family val="2"/>
    </font>
    <font>
      <b/>
      <sz val="10"/>
      <color theme="4" tint="-0.499984740745262"/>
      <name val="Verdana"/>
      <family val="2"/>
    </font>
    <font>
      <b/>
      <sz val="20"/>
      <color theme="1"/>
      <name val="Verdana"/>
      <family val="2"/>
    </font>
    <font>
      <b/>
      <sz val="11"/>
      <color theme="4" tint="-0.499984740745262"/>
      <name val="Verdana"/>
      <family val="2"/>
    </font>
    <font>
      <b/>
      <sz val="11"/>
      <color theme="1"/>
      <name val="Verdana"/>
      <family val="2"/>
    </font>
    <font>
      <sz val="11"/>
      <color theme="4" tint="-0.499984740745262"/>
      <name val="Verdana"/>
      <family val="2"/>
    </font>
    <font>
      <i/>
      <sz val="12"/>
      <color theme="1"/>
      <name val="Verdana"/>
      <family val="2"/>
    </font>
    <font>
      <i/>
      <sz val="11"/>
      <color theme="1"/>
      <name val="Verdana"/>
      <family val="2"/>
    </font>
    <font>
      <b/>
      <sz val="32"/>
      <color rgb="FF3366FF"/>
      <name val="Verdana"/>
      <family val="2"/>
    </font>
    <font>
      <sz val="22"/>
      <color rgb="FF3366FF"/>
      <name val="Verdana"/>
      <family val="2"/>
    </font>
    <font>
      <sz val="12"/>
      <color rgb="FF3366FF"/>
      <name val="Verdana"/>
      <family val="2"/>
    </font>
    <font>
      <b/>
      <sz val="16"/>
      <color theme="1"/>
      <name val="Verdana"/>
      <family val="2"/>
    </font>
    <font>
      <i/>
      <sz val="11"/>
      <color theme="4" tint="-0.499984740745262"/>
      <name val="Verdana"/>
      <family val="2"/>
    </font>
    <font>
      <i/>
      <sz val="11"/>
      <color theme="1"/>
      <name val="Calibri"/>
      <family val="2"/>
      <scheme val="minor"/>
    </font>
    <font>
      <b/>
      <u/>
      <sz val="16"/>
      <color theme="1"/>
      <name val="Verdana"/>
      <family val="2"/>
    </font>
    <font>
      <b/>
      <sz val="16"/>
      <color theme="1"/>
      <name val="Calibri"/>
      <family val="2"/>
      <scheme val="minor"/>
    </font>
    <font>
      <i/>
      <sz val="12"/>
      <color rgb="FFFF0000"/>
      <name val="Verdana"/>
      <family val="2"/>
    </font>
    <font>
      <sz val="14"/>
      <color theme="1"/>
      <name val="Verdana"/>
      <family val="2"/>
    </font>
    <font>
      <i/>
      <sz val="14"/>
      <color theme="4" tint="-0.499984740745262"/>
      <name val="Verdana"/>
      <family val="2"/>
    </font>
    <font>
      <b/>
      <u/>
      <sz val="14"/>
      <color theme="1"/>
      <name val="Verdana"/>
      <family val="2"/>
    </font>
    <font>
      <b/>
      <sz val="14"/>
      <color theme="1"/>
      <name val="Verdana"/>
      <family val="2"/>
    </font>
    <font>
      <b/>
      <sz val="11"/>
      <color rgb="FF9F0006"/>
      <name val="Verdana"/>
      <family val="2"/>
    </font>
    <font>
      <b/>
      <sz val="11"/>
      <color rgb="FF9F0006"/>
      <name val="Calibri"/>
      <family val="2"/>
      <scheme val="minor"/>
    </font>
    <font>
      <b/>
      <sz val="10"/>
      <color theme="1"/>
      <name val="Verdana"/>
      <family val="2"/>
    </font>
    <font>
      <b/>
      <sz val="11"/>
      <color theme="1"/>
      <name val="Calibri"/>
      <family val="2"/>
      <scheme val="minor"/>
    </font>
    <font>
      <b/>
      <sz val="11"/>
      <name val="Verdana"/>
      <family val="2"/>
    </font>
    <font>
      <b/>
      <sz val="11"/>
      <name val="Calibri"/>
      <family val="2"/>
      <scheme val="minor"/>
    </font>
    <font>
      <sz val="9"/>
      <color theme="4" tint="-0.499984740745262"/>
      <name val="Verdana"/>
      <family val="2"/>
    </font>
    <font>
      <sz val="9"/>
      <color theme="1"/>
      <name val="Calibri"/>
      <family val="2"/>
      <scheme val="minor"/>
    </font>
    <font>
      <sz val="9"/>
      <color theme="1"/>
      <name val="Verdana"/>
      <family val="2"/>
    </font>
    <font>
      <b/>
      <sz val="9"/>
      <color theme="1"/>
      <name val="Verdana"/>
      <family val="2"/>
    </font>
    <font>
      <i/>
      <sz val="9"/>
      <color theme="4" tint="-0.499984740745262"/>
      <name val="Verdana"/>
      <family val="2"/>
    </font>
    <font>
      <b/>
      <sz val="11"/>
      <color theme="1"/>
      <name val="Verdana"/>
      <family val="2"/>
    </font>
    <font>
      <sz val="8"/>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C7CE"/>
        <bgColor indexed="64"/>
      </patternFill>
    </fill>
    <fill>
      <patternFill patternType="solid">
        <fgColor theme="8"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cellStyleXfs>
  <cellXfs count="387">
    <xf numFmtId="0" fontId="0" fillId="0" borderId="0" xfId="0"/>
    <xf numFmtId="0" fontId="1" fillId="4" borderId="0" xfId="0" applyFont="1" applyFill="1" applyAlignment="1">
      <alignment horizontal="right" vertical="center"/>
    </xf>
    <xf numFmtId="14" fontId="4" fillId="4" borderId="0" xfId="0" applyNumberFormat="1" applyFont="1" applyFill="1" applyAlignment="1">
      <alignment horizontal="center" vertical="center"/>
    </xf>
    <xf numFmtId="0" fontId="8" fillId="4" borderId="0" xfId="0" applyFont="1" applyFill="1"/>
    <xf numFmtId="0" fontId="8" fillId="0" borderId="0" xfId="0" applyFont="1"/>
    <xf numFmtId="0" fontId="8" fillId="4" borderId="0" xfId="0" applyFont="1" applyFill="1" applyAlignment="1">
      <alignment vertical="center"/>
    </xf>
    <xf numFmtId="0" fontId="8" fillId="0" borderId="0" xfId="0" applyFont="1" applyAlignment="1">
      <alignment vertical="center"/>
    </xf>
    <xf numFmtId="14" fontId="8" fillId="0" borderId="10" xfId="0" applyNumberFormat="1" applyFont="1" applyBorder="1" applyAlignment="1" applyProtection="1">
      <alignment horizontal="center" vertical="center"/>
      <protection locked="0"/>
    </xf>
    <xf numFmtId="14" fontId="8" fillId="0" borderId="1" xfId="0" applyNumberFormat="1" applyFont="1" applyBorder="1" applyAlignment="1" applyProtection="1">
      <alignment horizontal="center" vertical="center"/>
      <protection locked="0"/>
    </xf>
    <xf numFmtId="14" fontId="8" fillId="0" borderId="15" xfId="0" applyNumberFormat="1" applyFont="1" applyBorder="1" applyAlignment="1" applyProtection="1">
      <alignment horizontal="center" vertical="center"/>
      <protection locked="0"/>
    </xf>
    <xf numFmtId="0" fontId="7" fillId="4" borderId="0" xfId="0" applyFont="1" applyFill="1" applyAlignment="1">
      <alignment horizontal="left" vertical="center"/>
    </xf>
    <xf numFmtId="2" fontId="12" fillId="0" borderId="7" xfId="0" applyNumberFormat="1" applyFont="1" applyBorder="1" applyAlignment="1">
      <alignment horizontal="center" vertical="center"/>
    </xf>
    <xf numFmtId="0" fontId="13" fillId="3" borderId="4" xfId="0" applyFont="1" applyFill="1" applyBorder="1" applyAlignment="1">
      <alignment vertical="center"/>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 fillId="4" borderId="0" xfId="0" applyFont="1" applyFill="1" applyAlignment="1">
      <alignment horizontal="right"/>
    </xf>
    <xf numFmtId="14" fontId="4" fillId="4" borderId="0" xfId="0" applyNumberFormat="1" applyFont="1" applyFill="1" applyAlignment="1">
      <alignment horizontal="center"/>
    </xf>
    <xf numFmtId="0" fontId="2" fillId="0" borderId="1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15" fillId="0" borderId="24" xfId="0" applyFont="1" applyBorder="1" applyAlignment="1">
      <alignment horizontal="center" vertical="center" wrapText="1"/>
    </xf>
    <xf numFmtId="0" fontId="10" fillId="4" borderId="0" xfId="0" applyFont="1" applyFill="1" applyAlignment="1">
      <alignment horizontal="left" vertical="center"/>
    </xf>
    <xf numFmtId="0" fontId="12" fillId="0" borderId="46" xfId="0" applyFont="1" applyBorder="1" applyAlignment="1">
      <alignment horizontal="center" vertical="center"/>
    </xf>
    <xf numFmtId="0" fontId="6" fillId="4" borderId="0" xfId="0" applyFont="1" applyFill="1" applyAlignment="1">
      <alignment horizontal="left" vertical="center" wrapText="1"/>
    </xf>
    <xf numFmtId="0" fontId="13" fillId="0" borderId="0" xfId="0" applyFont="1" applyAlignment="1">
      <alignment horizontal="left" vertical="center"/>
    </xf>
    <xf numFmtId="0" fontId="14" fillId="4" borderId="0" xfId="0" applyFont="1" applyFill="1" applyAlignment="1">
      <alignment horizontal="left" vertical="center" wrapText="1"/>
    </xf>
    <xf numFmtId="0" fontId="2" fillId="0" borderId="0" xfId="0" applyFont="1" applyAlignment="1" applyProtection="1">
      <alignment horizontal="center" vertical="center"/>
      <protection locked="0"/>
    </xf>
    <xf numFmtId="0" fontId="9" fillId="0" borderId="0" xfId="0" applyFont="1" applyAlignment="1">
      <alignment horizontal="center" vertical="center" wrapText="1"/>
    </xf>
    <xf numFmtId="0" fontId="8" fillId="0" borderId="0" xfId="0" applyFont="1" applyAlignment="1" applyProtection="1">
      <alignment horizontal="left" vertical="top"/>
      <protection locked="0"/>
    </xf>
    <xf numFmtId="0" fontId="2" fillId="4" borderId="0" xfId="0" applyFont="1" applyFill="1"/>
    <xf numFmtId="0" fontId="2" fillId="0" borderId="0" xfId="0" applyFont="1"/>
    <xf numFmtId="0" fontId="0" fillId="0" borderId="0" xfId="0" applyAlignment="1">
      <alignment horizontal="left" vertical="center" wrapText="1"/>
    </xf>
    <xf numFmtId="0" fontId="12" fillId="0" borderId="37" xfId="0" applyFont="1" applyBorder="1" applyAlignment="1">
      <alignment horizontal="center" vertical="center"/>
    </xf>
    <xf numFmtId="0" fontId="14" fillId="4" borderId="0" xfId="0" applyFont="1" applyFill="1"/>
    <xf numFmtId="0" fontId="0" fillId="0" borderId="0" xfId="0" applyAlignment="1">
      <alignment horizontal="center" vertical="center"/>
    </xf>
    <xf numFmtId="14" fontId="8" fillId="0" borderId="0" xfId="0" applyNumberFormat="1" applyFont="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13" fillId="2" borderId="9" xfId="0" applyFont="1" applyFill="1" applyBorder="1" applyAlignment="1">
      <alignment vertical="center"/>
    </xf>
    <xf numFmtId="0" fontId="13" fillId="2" borderId="10" xfId="0" applyFont="1" applyFill="1" applyBorder="1" applyAlignment="1">
      <alignment vertical="center"/>
    </xf>
    <xf numFmtId="0" fontId="13" fillId="2" borderId="12" xfId="0" applyFont="1" applyFill="1" applyBorder="1" applyAlignment="1">
      <alignment vertical="center"/>
    </xf>
    <xf numFmtId="0" fontId="13" fillId="2" borderId="1" xfId="0" applyFont="1" applyFill="1" applyBorder="1" applyAlignment="1">
      <alignment vertical="center"/>
    </xf>
    <xf numFmtId="0" fontId="13" fillId="2" borderId="15" xfId="0" applyFont="1" applyFill="1" applyBorder="1" applyAlignment="1">
      <alignment vertical="center"/>
    </xf>
    <xf numFmtId="0" fontId="13" fillId="2" borderId="5" xfId="0" applyFont="1" applyFill="1" applyBorder="1" applyAlignment="1">
      <alignment vertical="center"/>
    </xf>
    <xf numFmtId="0" fontId="3" fillId="2" borderId="10" xfId="0" applyFont="1" applyFill="1" applyBorder="1" applyAlignment="1">
      <alignment vertical="center"/>
    </xf>
    <xf numFmtId="0" fontId="3" fillId="2" borderId="15" xfId="0" applyFont="1" applyFill="1" applyBorder="1" applyAlignment="1">
      <alignment vertical="center"/>
    </xf>
    <xf numFmtId="0" fontId="3" fillId="2" borderId="5" xfId="0" applyFont="1" applyFill="1" applyBorder="1" applyAlignment="1">
      <alignment vertical="center"/>
    </xf>
    <xf numFmtId="0" fontId="2" fillId="3" borderId="11" xfId="0" applyFont="1" applyFill="1" applyBorder="1" applyAlignment="1" applyProtection="1">
      <alignment vertical="center"/>
      <protection locked="0"/>
    </xf>
    <xf numFmtId="0" fontId="13" fillId="0" borderId="31" xfId="0" applyFont="1" applyBorder="1" applyAlignment="1">
      <alignment vertical="center"/>
    </xf>
    <xf numFmtId="0" fontId="13" fillId="0" borderId="45" xfId="0" applyFont="1" applyBorder="1" applyAlignment="1">
      <alignment vertical="center"/>
    </xf>
    <xf numFmtId="0" fontId="1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 fillId="4" borderId="0" xfId="0" applyFont="1" applyFill="1"/>
    <xf numFmtId="0" fontId="23" fillId="0" borderId="0" xfId="0" applyFont="1"/>
    <xf numFmtId="0" fontId="6" fillId="0" borderId="0" xfId="0" applyFont="1" applyAlignment="1">
      <alignment horizontal="left" vertical="center" wrapText="1"/>
    </xf>
    <xf numFmtId="0" fontId="25" fillId="4" borderId="0" xfId="0" applyFont="1" applyFill="1"/>
    <xf numFmtId="0" fontId="26" fillId="4" borderId="0" xfId="0" applyFont="1" applyFill="1" applyAlignment="1">
      <alignment horizontal="left" vertical="center" wrapText="1"/>
    </xf>
    <xf numFmtId="0" fontId="28" fillId="4" borderId="0" xfId="0" applyFont="1" applyFill="1" applyAlignment="1">
      <alignment horizontal="left" vertical="center"/>
    </xf>
    <xf numFmtId="0" fontId="15" fillId="0" borderId="0" xfId="0" applyFont="1" applyAlignment="1">
      <alignment horizontal="center" vertical="center" wrapText="1"/>
    </xf>
    <xf numFmtId="0" fontId="8" fillId="4" borderId="0" xfId="0" applyFont="1" applyFill="1" applyAlignment="1">
      <alignment horizontal="left"/>
    </xf>
    <xf numFmtId="0" fontId="35" fillId="3" borderId="28" xfId="0" applyFont="1" applyFill="1" applyBorder="1" applyAlignment="1">
      <alignment horizontal="left" vertical="center" wrapText="1"/>
    </xf>
    <xf numFmtId="0" fontId="35" fillId="3" borderId="17" xfId="0" applyFont="1" applyFill="1" applyBorder="1" applyAlignment="1">
      <alignment horizontal="left" vertical="center" wrapText="1"/>
    </xf>
    <xf numFmtId="0" fontId="35" fillId="3" borderId="39" xfId="0" applyFont="1" applyFill="1" applyBorder="1" applyAlignment="1">
      <alignment horizontal="left" vertical="center" wrapText="1"/>
    </xf>
    <xf numFmtId="9" fontId="37" fillId="0" borderId="20" xfId="0" applyNumberFormat="1" applyFont="1" applyBorder="1" applyAlignment="1" applyProtection="1">
      <alignment horizontal="center" vertical="center"/>
      <protection locked="0"/>
    </xf>
    <xf numFmtId="164" fontId="37" fillId="0" borderId="20" xfId="0" applyNumberFormat="1" applyFont="1" applyBorder="1" applyAlignment="1" applyProtection="1">
      <alignment horizontal="center" vertical="center"/>
      <protection locked="0"/>
    </xf>
    <xf numFmtId="0" fontId="37" fillId="0" borderId="20" xfId="0" applyFont="1" applyBorder="1" applyAlignment="1">
      <alignment horizontal="center" vertical="center"/>
    </xf>
    <xf numFmtId="0" fontId="37" fillId="6" borderId="20" xfId="0" applyFont="1" applyFill="1" applyBorder="1" applyAlignment="1">
      <alignment horizontal="center" vertical="center"/>
    </xf>
    <xf numFmtId="0" fontId="37" fillId="3" borderId="41" xfId="0" applyFont="1" applyFill="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9" fontId="37" fillId="0" borderId="1" xfId="0" applyNumberFormat="1" applyFont="1" applyBorder="1" applyAlignment="1" applyProtection="1">
      <alignment horizontal="center" vertical="center"/>
      <protection locked="0"/>
    </xf>
    <xf numFmtId="164" fontId="37" fillId="0" borderId="1" xfId="0" applyNumberFormat="1" applyFont="1" applyBorder="1" applyAlignment="1" applyProtection="1">
      <alignment horizontal="center" vertical="center"/>
      <protection locked="0"/>
    </xf>
    <xf numFmtId="0" fontId="37" fillId="6" borderId="1" xfId="0" applyFont="1" applyFill="1" applyBorder="1" applyAlignment="1">
      <alignment horizontal="center" vertical="center"/>
    </xf>
    <xf numFmtId="0" fontId="37" fillId="3" borderId="13" xfId="0" applyFont="1" applyFill="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9" fontId="37" fillId="0" borderId="15" xfId="0" applyNumberFormat="1" applyFont="1" applyBorder="1" applyAlignment="1" applyProtection="1">
      <alignment horizontal="center" vertical="center"/>
      <protection locked="0"/>
    </xf>
    <xf numFmtId="164" fontId="37" fillId="0" borderId="15" xfId="0" applyNumberFormat="1" applyFont="1" applyBorder="1" applyAlignment="1" applyProtection="1">
      <alignment horizontal="center" vertical="center"/>
      <protection locked="0"/>
    </xf>
    <xf numFmtId="0" fontId="37" fillId="0" borderId="50" xfId="0" applyFont="1" applyBorder="1" applyAlignment="1">
      <alignment horizontal="center" vertical="center"/>
    </xf>
    <xf numFmtId="0" fontId="37" fillId="6" borderId="15" xfId="0" applyFont="1" applyFill="1" applyBorder="1" applyAlignment="1">
      <alignment horizontal="center" vertical="center"/>
    </xf>
    <xf numFmtId="0" fontId="37" fillId="3" borderId="16" xfId="0" applyFont="1" applyFill="1" applyBorder="1" applyAlignment="1" applyProtection="1">
      <alignment horizontal="center" vertical="center"/>
      <protection locked="0"/>
    </xf>
    <xf numFmtId="10" fontId="37" fillId="0" borderId="0" xfId="0" applyNumberFormat="1" applyFont="1"/>
    <xf numFmtId="0" fontId="37" fillId="0" borderId="0" xfId="0" applyFont="1"/>
    <xf numFmtId="0" fontId="38" fillId="0" borderId="8" xfId="0" applyFont="1" applyBorder="1" applyAlignment="1">
      <alignment horizontal="center" vertical="center"/>
    </xf>
    <xf numFmtId="0" fontId="38" fillId="0" borderId="3" xfId="0" applyFont="1" applyBorder="1" applyAlignment="1">
      <alignment horizontal="center" vertical="center"/>
    </xf>
    <xf numFmtId="0" fontId="37" fillId="4" borderId="0" xfId="0" applyFont="1" applyFill="1"/>
    <xf numFmtId="0" fontId="37" fillId="0" borderId="15" xfId="0" applyFont="1" applyBorder="1" applyAlignment="1" applyProtection="1">
      <alignment vertical="center"/>
      <protection locked="0"/>
    </xf>
    <xf numFmtId="0" fontId="37" fillId="3" borderId="16" xfId="0" applyFont="1" applyFill="1" applyBorder="1" applyAlignment="1" applyProtection="1">
      <alignment vertical="center"/>
      <protection locked="0"/>
    </xf>
    <xf numFmtId="0" fontId="37" fillId="0" borderId="5" xfId="0" applyFont="1" applyBorder="1" applyAlignment="1" applyProtection="1">
      <alignment vertical="center"/>
      <protection locked="0"/>
    </xf>
    <xf numFmtId="0" fontId="37" fillId="3" borderId="6" xfId="0" applyFont="1" applyFill="1" applyBorder="1" applyAlignment="1" applyProtection="1">
      <alignment vertical="center"/>
      <protection locked="0"/>
    </xf>
    <xf numFmtId="0" fontId="37" fillId="0" borderId="10" xfId="0" applyFont="1" applyBorder="1" applyAlignment="1" applyProtection="1">
      <alignment vertical="center"/>
      <protection locked="0"/>
    </xf>
    <xf numFmtId="0" fontId="37" fillId="6" borderId="23" xfId="0" applyFont="1" applyFill="1" applyBorder="1"/>
    <xf numFmtId="0" fontId="37" fillId="6" borderId="2" xfId="0" applyFont="1" applyFill="1" applyBorder="1"/>
    <xf numFmtId="0" fontId="37" fillId="6" borderId="27" xfId="0" applyFont="1" applyFill="1" applyBorder="1"/>
    <xf numFmtId="0" fontId="35" fillId="3" borderId="11" xfId="0" applyFont="1" applyFill="1" applyBorder="1" applyAlignment="1">
      <alignment horizontal="left" vertical="center" wrapText="1"/>
    </xf>
    <xf numFmtId="0" fontId="35" fillId="3" borderId="13" xfId="0" applyFont="1" applyFill="1" applyBorder="1" applyAlignment="1">
      <alignment horizontal="left" vertical="center" wrapText="1"/>
    </xf>
    <xf numFmtId="0" fontId="35" fillId="3" borderId="16" xfId="0" applyFont="1" applyFill="1" applyBorder="1" applyAlignment="1">
      <alignment horizontal="left" vertical="center" wrapText="1"/>
    </xf>
    <xf numFmtId="14" fontId="37" fillId="0" borderId="1" xfId="0" applyNumberFormat="1" applyFont="1" applyBorder="1" applyAlignment="1" applyProtection="1">
      <alignment horizontal="center" vertical="center"/>
      <protection locked="0"/>
    </xf>
    <xf numFmtId="0" fontId="37" fillId="6" borderId="1" xfId="0" applyFont="1" applyFill="1" applyBorder="1" applyAlignment="1" applyProtection="1">
      <alignment horizontal="center" vertical="center"/>
      <protection locked="0"/>
    </xf>
    <xf numFmtId="14" fontId="37" fillId="0" borderId="15" xfId="0" applyNumberFormat="1" applyFont="1" applyBorder="1" applyAlignment="1" applyProtection="1">
      <alignment horizontal="center" vertical="center"/>
      <protection locked="0"/>
    </xf>
    <xf numFmtId="0" fontId="37" fillId="6" borderId="15" xfId="0" applyFont="1" applyFill="1" applyBorder="1" applyAlignment="1" applyProtection="1">
      <alignment horizontal="center" vertical="center"/>
      <protection locked="0"/>
    </xf>
    <xf numFmtId="2" fontId="12" fillId="0" borderId="28" xfId="0" applyNumberFormat="1" applyFont="1" applyBorder="1" applyAlignment="1">
      <alignment horizontal="center" vertical="center"/>
    </xf>
    <xf numFmtId="2" fontId="12" fillId="0" borderId="13" xfId="0" applyNumberFormat="1" applyFont="1" applyBorder="1" applyAlignment="1">
      <alignment horizontal="center" vertical="center"/>
    </xf>
    <xf numFmtId="2" fontId="12" fillId="0" borderId="16" xfId="0" applyNumberFormat="1" applyFont="1" applyBorder="1" applyAlignment="1">
      <alignment horizontal="center" vertical="center"/>
    </xf>
    <xf numFmtId="0" fontId="35" fillId="4" borderId="0" xfId="0" applyFont="1" applyFill="1" applyAlignment="1">
      <alignment horizontal="left" vertical="center"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20" fillId="0" borderId="24" xfId="0" applyFont="1" applyBorder="1" applyAlignment="1">
      <alignment horizontal="left" vertical="center" wrapText="1"/>
    </xf>
    <xf numFmtId="0" fontId="21" fillId="0" borderId="24" xfId="0" applyFont="1" applyBorder="1"/>
    <xf numFmtId="0" fontId="13" fillId="0" borderId="0" xfId="0" applyFont="1" applyAlignment="1">
      <alignment vertical="center"/>
    </xf>
    <xf numFmtId="0" fontId="30" fillId="0" borderId="0" xfId="0" applyFont="1" applyAlignment="1">
      <alignment horizontal="center" vertical="center"/>
    </xf>
    <xf numFmtId="2" fontId="29" fillId="0" borderId="0" xfId="0" applyNumberFormat="1" applyFont="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1" fillId="0" borderId="21" xfId="0" applyFont="1" applyBorder="1" applyAlignment="1">
      <alignment horizontal="center" vertical="center" wrapText="1"/>
    </xf>
    <xf numFmtId="0" fontId="11" fillId="0" borderId="49" xfId="0" applyFont="1" applyBorder="1" applyAlignment="1">
      <alignment horizontal="center" vertical="center" wrapText="1"/>
    </xf>
    <xf numFmtId="0" fontId="13" fillId="0" borderId="56" xfId="0" applyFont="1" applyBorder="1" applyAlignment="1">
      <alignment horizontal="right" vertical="center" wrapText="1"/>
    </xf>
    <xf numFmtId="0" fontId="13" fillId="0" borderId="58" xfId="0" applyFont="1" applyBorder="1" applyAlignment="1">
      <alignment horizontal="right" vertical="center" wrapText="1"/>
    </xf>
    <xf numFmtId="0" fontId="13" fillId="0" borderId="60" xfId="0" applyFont="1" applyBorder="1" applyAlignment="1">
      <alignment horizontal="right" vertical="center" wrapText="1"/>
    </xf>
    <xf numFmtId="0" fontId="11" fillId="0" borderId="4" xfId="0" applyFont="1" applyBorder="1" applyAlignment="1">
      <alignment horizontal="left" vertical="center" wrapText="1"/>
    </xf>
    <xf numFmtId="0" fontId="2" fillId="0" borderId="2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7" fillId="0" borderId="12" xfId="0" applyFont="1" applyBorder="1" applyAlignment="1" applyProtection="1">
      <alignment horizontal="center" vertical="center"/>
      <protection locked="0"/>
    </xf>
    <xf numFmtId="0" fontId="12" fillId="5" borderId="8" xfId="0" applyFont="1" applyFill="1" applyBorder="1" applyAlignment="1">
      <alignment horizontal="left" vertical="center" wrapText="1"/>
    </xf>
    <xf numFmtId="0" fontId="32" fillId="0" borderId="24" xfId="0" applyFont="1" applyBorder="1" applyAlignment="1">
      <alignment horizontal="left"/>
    </xf>
    <xf numFmtId="0" fontId="32" fillId="0" borderId="7" xfId="0" applyFont="1" applyBorder="1" applyAlignment="1">
      <alignment horizontal="left"/>
    </xf>
    <xf numFmtId="0" fontId="11" fillId="0" borderId="8" xfId="0" applyFont="1" applyBorder="1" applyAlignment="1">
      <alignment horizontal="left" vertical="center" wrapText="1"/>
    </xf>
    <xf numFmtId="0" fontId="32" fillId="0" borderId="22" xfId="0" applyFont="1" applyBorder="1" applyAlignment="1">
      <alignment horizontal="left" vertical="center" wrapText="1"/>
    </xf>
    <xf numFmtId="0" fontId="0" fillId="0" borderId="22" xfId="0" applyBorder="1" applyAlignment="1">
      <alignment horizontal="left" vertical="center" wrapText="1"/>
    </xf>
    <xf numFmtId="0" fontId="13" fillId="0" borderId="32" xfId="0" applyFont="1" applyBorder="1" applyAlignment="1">
      <alignment vertical="center" wrapText="1"/>
    </xf>
    <xf numFmtId="0" fontId="13" fillId="0" borderId="40" xfId="0" applyFont="1" applyBorder="1" applyAlignment="1">
      <alignment vertical="center" wrapText="1"/>
    </xf>
    <xf numFmtId="0" fontId="2" fillId="0" borderId="40" xfId="0" applyFont="1" applyBorder="1" applyAlignment="1">
      <alignment horizontal="center" vertical="center" wrapText="1"/>
    </xf>
    <xf numFmtId="0" fontId="0" fillId="0" borderId="17" xfId="0" applyBorder="1" applyAlignment="1">
      <alignment horizontal="center" vertical="center" wrapText="1"/>
    </xf>
    <xf numFmtId="0" fontId="13" fillId="0" borderId="12" xfId="0" applyFont="1" applyBorder="1" applyAlignment="1">
      <alignment horizontal="left" vertical="center" wrapText="1"/>
    </xf>
    <xf numFmtId="0" fontId="13" fillId="0" borderId="1" xfId="0" applyFont="1" applyBorder="1" applyAlignment="1">
      <alignment horizontal="left" vertical="center" wrapText="1"/>
    </xf>
    <xf numFmtId="2" fontId="31" fillId="5" borderId="1" xfId="0" applyNumberFormat="1" applyFont="1" applyFill="1" applyBorder="1" applyAlignment="1">
      <alignment horizontal="center" vertical="center"/>
    </xf>
    <xf numFmtId="0" fontId="32" fillId="5" borderId="13" xfId="0" applyFont="1" applyFill="1" applyBorder="1" applyAlignment="1">
      <alignment horizontal="center" vertical="center"/>
    </xf>
    <xf numFmtId="0" fontId="2" fillId="0" borderId="56" xfId="0" applyFont="1" applyBorder="1" applyAlignment="1">
      <alignment horizontal="center" vertical="center" wrapText="1"/>
    </xf>
    <xf numFmtId="0" fontId="0" fillId="0" borderId="57" xfId="0" applyBorder="1" applyAlignment="1">
      <alignment horizontal="center"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2" fontId="31" fillId="5" borderId="63" xfId="0" applyNumberFormat="1" applyFont="1" applyFill="1" applyBorder="1" applyAlignment="1">
      <alignment horizontal="center" vertical="center"/>
    </xf>
    <xf numFmtId="0" fontId="32" fillId="5" borderId="64" xfId="0" applyFont="1" applyFill="1" applyBorder="1" applyAlignment="1">
      <alignment horizontal="center" vertical="center"/>
    </xf>
    <xf numFmtId="0" fontId="13" fillId="0" borderId="33" xfId="0" applyFont="1" applyBorder="1" applyAlignment="1">
      <alignment horizontal="left" vertical="center" wrapText="1"/>
    </xf>
    <xf numFmtId="0" fontId="0" fillId="0" borderId="47" xfId="0" applyBorder="1" applyAlignment="1">
      <alignment horizontal="left" vertical="center" wrapText="1"/>
    </xf>
    <xf numFmtId="0" fontId="2" fillId="0" borderId="47" xfId="0" applyFont="1" applyBorder="1" applyAlignment="1">
      <alignment horizontal="center" vertical="center" wrapText="1"/>
    </xf>
    <xf numFmtId="0" fontId="0" fillId="0" borderId="18" xfId="0" applyBorder="1" applyAlignment="1">
      <alignment horizontal="center"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2" fontId="31" fillId="5" borderId="15" xfId="0" applyNumberFormat="1" applyFont="1" applyFill="1" applyBorder="1" applyAlignment="1">
      <alignment horizontal="center" vertical="center"/>
    </xf>
    <xf numFmtId="0" fontId="32" fillId="5" borderId="16" xfId="0" applyFont="1" applyFill="1" applyBorder="1" applyAlignment="1">
      <alignment horizontal="center" vertical="center"/>
    </xf>
    <xf numFmtId="0" fontId="37" fillId="0" borderId="1" xfId="0" applyFont="1" applyBorder="1" applyAlignment="1" applyProtection="1">
      <alignment horizontal="center" vertical="center"/>
      <protection locked="0"/>
    </xf>
    <xf numFmtId="0" fontId="36" fillId="0" borderId="1" xfId="0" applyFont="1" applyBorder="1" applyAlignment="1">
      <alignment horizontal="center" vertical="center"/>
    </xf>
    <xf numFmtId="0" fontId="37" fillId="0" borderId="1" xfId="0" applyFont="1" applyBorder="1" applyAlignment="1" applyProtection="1">
      <alignment vertical="center"/>
      <protection locked="0"/>
    </xf>
    <xf numFmtId="0" fontId="36" fillId="0" borderId="1" xfId="0" applyFont="1" applyBorder="1" applyAlignment="1">
      <alignment vertical="center"/>
    </xf>
    <xf numFmtId="0" fontId="15" fillId="5" borderId="8" xfId="0" applyFont="1" applyFill="1" applyBorder="1" applyAlignment="1">
      <alignment horizontal="left" vertical="center" wrapText="1"/>
    </xf>
    <xf numFmtId="0" fontId="0" fillId="0" borderId="24" xfId="0" applyBorder="1" applyAlignment="1">
      <alignment horizontal="left" vertical="center" wrapText="1"/>
    </xf>
    <xf numFmtId="0" fontId="0" fillId="0" borderId="7" xfId="0" applyBorder="1" applyAlignment="1">
      <alignment horizontal="left" vertical="center" wrapText="1"/>
    </xf>
    <xf numFmtId="0" fontId="37" fillId="0" borderId="15" xfId="0" applyFont="1" applyBorder="1" applyAlignment="1" applyProtection="1">
      <alignment horizontal="center" vertical="center"/>
      <protection locked="0"/>
    </xf>
    <xf numFmtId="0" fontId="36" fillId="0" borderId="15" xfId="0" applyFont="1" applyBorder="1" applyAlignment="1">
      <alignment horizontal="center" vertical="center"/>
    </xf>
    <xf numFmtId="0" fontId="11" fillId="0" borderId="34" xfId="0" applyFont="1" applyBorder="1" applyAlignment="1">
      <alignment horizontal="left" vertical="center" wrapText="1"/>
    </xf>
    <xf numFmtId="0" fontId="0" fillId="0" borderId="26" xfId="0" applyBorder="1"/>
    <xf numFmtId="0" fontId="0" fillId="0" borderId="28" xfId="0" applyBorder="1"/>
    <xf numFmtId="0" fontId="0" fillId="0" borderId="35" xfId="0" applyBorder="1"/>
    <xf numFmtId="0" fontId="0" fillId="0" borderId="0" xfId="0"/>
    <xf numFmtId="0" fontId="0" fillId="0" borderId="36" xfId="0" applyBorder="1"/>
    <xf numFmtId="0" fontId="0" fillId="0" borderId="37" xfId="0" applyBorder="1"/>
    <xf numFmtId="0" fontId="0" fillId="0" borderId="38" xfId="0" applyBorder="1"/>
    <xf numFmtId="0" fontId="0" fillId="0" borderId="39" xfId="0" applyBorder="1"/>
    <xf numFmtId="0" fontId="11" fillId="5" borderId="8" xfId="0" applyFont="1" applyFill="1" applyBorder="1" applyAlignment="1">
      <alignment horizontal="left" vertical="center" wrapText="1"/>
    </xf>
    <xf numFmtId="0" fontId="13" fillId="0" borderId="31" xfId="0" applyFont="1" applyBorder="1" applyAlignment="1">
      <alignment horizontal="left" vertical="center" wrapText="1"/>
    </xf>
    <xf numFmtId="0" fontId="0" fillId="0" borderId="43" xfId="0" applyBorder="1" applyAlignment="1">
      <alignment horizontal="left" vertical="center" wrapText="1"/>
    </xf>
    <xf numFmtId="0" fontId="13" fillId="0" borderId="32" xfId="0" applyFont="1" applyBorder="1" applyAlignment="1">
      <alignment horizontal="left" vertical="center" wrapText="1"/>
    </xf>
    <xf numFmtId="0" fontId="0" fillId="0" borderId="48" xfId="0" applyBorder="1" applyAlignment="1">
      <alignment horizontal="left" vertical="center" wrapText="1"/>
    </xf>
    <xf numFmtId="0" fontId="0" fillId="0" borderId="44" xfId="0" applyBorder="1" applyAlignment="1">
      <alignment horizontal="left" vertical="center" wrapText="1"/>
    </xf>
    <xf numFmtId="0" fontId="2" fillId="0" borderId="2" xfId="0" applyFont="1" applyBorder="1" applyAlignment="1" applyProtection="1">
      <alignment horizontal="center" vertical="center"/>
      <protection locked="0"/>
    </xf>
    <xf numFmtId="0" fontId="0" fillId="0" borderId="40" xfId="0" applyBorder="1" applyAlignment="1">
      <alignment horizontal="center" vertical="center"/>
    </xf>
    <xf numFmtId="0" fontId="0" fillId="0" borderId="48"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44" xfId="0" applyBorder="1" applyAlignment="1">
      <alignment horizontal="center" vertical="center"/>
    </xf>
    <xf numFmtId="0" fontId="13" fillId="2" borderId="8" xfId="0" applyFont="1" applyFill="1" applyBorder="1" applyAlignment="1">
      <alignment horizontal="center" vertical="center" wrapText="1"/>
    </xf>
    <xf numFmtId="0" fontId="0" fillId="0" borderId="24" xfId="0" applyBorder="1" applyAlignment="1">
      <alignment horizontal="center" vertical="center" wrapText="1"/>
    </xf>
    <xf numFmtId="0" fontId="2" fillId="0" borderId="27" xfId="0" applyFont="1" applyBorder="1" applyAlignment="1" applyProtection="1">
      <alignment horizontal="center" vertical="center"/>
      <protection locked="0"/>
    </xf>
    <xf numFmtId="0" fontId="0" fillId="0" borderId="47" xfId="0" applyBorder="1" applyAlignment="1">
      <alignment horizontal="center" vertical="center"/>
    </xf>
    <xf numFmtId="0" fontId="32" fillId="0" borderId="24" xfId="0" applyFont="1" applyBorder="1" applyAlignment="1">
      <alignment horizontal="left" vertical="center" wrapText="1"/>
    </xf>
    <xf numFmtId="0" fontId="32" fillId="0" borderId="7" xfId="0" applyFont="1" applyBorder="1" applyAlignment="1">
      <alignment horizontal="left" vertical="center" wrapText="1"/>
    </xf>
    <xf numFmtId="0" fontId="13"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3" xfId="0" applyBorder="1" applyAlignment="1">
      <alignment horizontal="center" vertical="center"/>
    </xf>
    <xf numFmtId="0" fontId="0" fillId="0" borderId="43" xfId="0" applyBorder="1" applyAlignment="1">
      <alignment horizontal="center" vertical="center"/>
    </xf>
    <xf numFmtId="0" fontId="14" fillId="4" borderId="0" xfId="0" applyFont="1" applyFill="1"/>
    <xf numFmtId="0" fontId="13" fillId="0" borderId="23" xfId="0" applyFont="1" applyBorder="1" applyAlignment="1">
      <alignment horizontal="center" vertical="center" wrapText="1"/>
    </xf>
    <xf numFmtId="0" fontId="0" fillId="0" borderId="29" xfId="0" applyBorder="1" applyAlignment="1">
      <alignment horizontal="center" vertical="center"/>
    </xf>
    <xf numFmtId="0" fontId="13" fillId="0" borderId="12" xfId="0" applyFont="1" applyBorder="1" applyAlignment="1">
      <alignment vertical="center" wrapText="1"/>
    </xf>
    <xf numFmtId="0" fontId="13" fillId="0" borderId="1" xfId="0" applyFont="1" applyBorder="1" applyAlignment="1">
      <alignment vertical="center" wrapText="1"/>
    </xf>
    <xf numFmtId="0" fontId="2" fillId="0" borderId="2"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2" fillId="0" borderId="27" xfId="0" applyFont="1" applyBorder="1" applyAlignment="1">
      <alignment horizontal="center" vertical="center" wrapText="1"/>
    </xf>
    <xf numFmtId="0" fontId="2" fillId="0" borderId="10" xfId="0" applyFont="1" applyBorder="1" applyAlignment="1" applyProtection="1">
      <alignment horizontal="center" vertical="center"/>
      <protection locked="0"/>
    </xf>
    <xf numFmtId="0" fontId="0" fillId="0" borderId="10" xfId="0" applyBorder="1" applyAlignment="1">
      <alignment horizontal="center" vertical="center"/>
    </xf>
    <xf numFmtId="0" fontId="2"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2" fillId="0" borderId="23" xfId="0" applyFont="1" applyBorder="1" applyAlignment="1" applyProtection="1">
      <alignment horizontal="center" vertical="center"/>
      <protection locked="0"/>
    </xf>
    <xf numFmtId="0" fontId="0" fillId="0" borderId="45" xfId="0" applyBorder="1" applyAlignment="1">
      <alignment horizontal="center" vertical="center"/>
    </xf>
    <xf numFmtId="0" fontId="13" fillId="2" borderId="5" xfId="0" applyFont="1" applyFill="1" applyBorder="1" applyAlignment="1">
      <alignment horizontal="center" vertical="center" wrapText="1"/>
    </xf>
    <xf numFmtId="0" fontId="0" fillId="0" borderId="5" xfId="0" applyBorder="1" applyAlignment="1">
      <alignment horizontal="center" vertical="center" wrapText="1"/>
    </xf>
    <xf numFmtId="0" fontId="28" fillId="4" borderId="0" xfId="0" applyFont="1" applyFill="1" applyAlignment="1">
      <alignment horizontal="left" vertical="center"/>
    </xf>
    <xf numFmtId="0" fontId="35" fillId="4" borderId="15" xfId="0" applyFont="1" applyFill="1" applyBorder="1" applyAlignment="1">
      <alignment horizontal="left" vertical="center" wrapText="1"/>
    </xf>
    <xf numFmtId="0" fontId="36" fillId="0" borderId="15" xfId="0" applyFont="1" applyBorder="1" applyAlignment="1">
      <alignment horizontal="left" vertical="center" wrapText="1"/>
    </xf>
    <xf numFmtId="0" fontId="35" fillId="4" borderId="27" xfId="0" applyFont="1" applyFill="1" applyBorder="1" applyAlignment="1">
      <alignment horizontal="left" vertical="center" wrapText="1"/>
    </xf>
    <xf numFmtId="0" fontId="36" fillId="0" borderId="47" xfId="0" applyFont="1" applyBorder="1" applyAlignment="1">
      <alignment horizontal="left" vertical="center" wrapText="1"/>
    </xf>
    <xf numFmtId="0" fontId="36" fillId="0" borderId="44" xfId="0" applyFont="1" applyBorder="1" applyAlignment="1">
      <alignment horizontal="left" vertical="center" wrapText="1"/>
    </xf>
    <xf numFmtId="0" fontId="37" fillId="0" borderId="2" xfId="0" applyFont="1" applyBorder="1" applyAlignment="1" applyProtection="1">
      <alignment horizontal="center" vertical="center"/>
      <protection locked="0"/>
    </xf>
    <xf numFmtId="0" fontId="36" fillId="0" borderId="40" xfId="0" applyFont="1" applyBorder="1" applyAlignment="1">
      <alignment horizontal="center" vertical="center"/>
    </xf>
    <xf numFmtId="0" fontId="36" fillId="0" borderId="48" xfId="0" applyFont="1" applyBorder="1" applyAlignment="1">
      <alignment horizontal="center" vertical="center"/>
    </xf>
    <xf numFmtId="0" fontId="13" fillId="4" borderId="24" xfId="0" applyFont="1" applyFill="1" applyBorder="1" applyAlignment="1">
      <alignment horizontal="left" vertical="center"/>
    </xf>
    <xf numFmtId="0" fontId="0" fillId="0" borderId="24" xfId="0" applyBorder="1" applyAlignment="1">
      <alignment vertical="center"/>
    </xf>
    <xf numFmtId="0" fontId="8" fillId="0" borderId="34" xfId="0" applyFont="1" applyBorder="1" applyAlignment="1" applyProtection="1">
      <alignment horizontal="left" vertical="top"/>
      <protection locked="0"/>
    </xf>
    <xf numFmtId="0" fontId="0" fillId="0" borderId="26" xfId="0" applyBorder="1" applyAlignment="1">
      <alignment horizontal="left" vertical="top"/>
    </xf>
    <xf numFmtId="0" fontId="0" fillId="0" borderId="28" xfId="0" applyBorder="1" applyAlignment="1">
      <alignment horizontal="left" vertical="top"/>
    </xf>
    <xf numFmtId="0" fontId="0" fillId="0" borderId="35" xfId="0" applyBorder="1" applyAlignment="1">
      <alignment horizontal="left" vertical="top"/>
    </xf>
    <xf numFmtId="0" fontId="0" fillId="0" borderId="0" xfId="0"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35" fillId="4" borderId="32" xfId="0" applyFont="1" applyFill="1" applyBorder="1" applyAlignment="1">
      <alignment horizontal="left" vertical="center" wrapText="1"/>
    </xf>
    <xf numFmtId="0" fontId="36" fillId="0" borderId="40" xfId="0" applyFont="1" applyBorder="1" applyAlignment="1">
      <alignment horizontal="left" vertical="center" wrapText="1"/>
    </xf>
    <xf numFmtId="0" fontId="35" fillId="4"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5" fillId="4" borderId="2" xfId="0" applyFont="1" applyFill="1" applyBorder="1" applyAlignment="1">
      <alignment horizontal="left" vertical="center" wrapText="1"/>
    </xf>
    <xf numFmtId="0" fontId="36" fillId="0" borderId="48" xfId="0" applyFont="1" applyBorder="1" applyAlignment="1">
      <alignment horizontal="left" vertical="center" wrapText="1"/>
    </xf>
    <xf numFmtId="0" fontId="35" fillId="4" borderId="33" xfId="0" applyFont="1" applyFill="1" applyBorder="1" applyAlignment="1">
      <alignment horizontal="left" vertical="center" wrapText="1"/>
    </xf>
    <xf numFmtId="0" fontId="37" fillId="0" borderId="40" xfId="0" applyFont="1"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11" fillId="0" borderId="51" xfId="0" applyFont="1" applyBorder="1" applyAlignment="1">
      <alignment horizontal="left" vertical="center" wrapText="1"/>
    </xf>
    <xf numFmtId="0" fontId="11" fillId="0" borderId="25" xfId="0" applyFont="1" applyBorder="1" applyAlignment="1">
      <alignment horizontal="left" vertical="center" wrapText="1"/>
    </xf>
    <xf numFmtId="0" fontId="37" fillId="0" borderId="27" xfId="0" applyFont="1" applyBorder="1" applyAlignment="1" applyProtection="1">
      <alignment horizontal="center" vertical="center"/>
      <protection locked="0"/>
    </xf>
    <xf numFmtId="0" fontId="36" fillId="0" borderId="47" xfId="0" applyFont="1" applyBorder="1" applyAlignment="1">
      <alignment horizontal="center" vertical="center"/>
    </xf>
    <xf numFmtId="0" fontId="36" fillId="0" borderId="44" xfId="0" applyFont="1" applyBorder="1" applyAlignment="1">
      <alignment horizontal="center" vertical="center"/>
    </xf>
    <xf numFmtId="0" fontId="37" fillId="0" borderId="15" xfId="0" applyFont="1" applyBorder="1" applyAlignment="1" applyProtection="1">
      <alignment vertical="center"/>
      <protection locked="0"/>
    </xf>
    <xf numFmtId="0" fontId="36" fillId="0" borderId="15" xfId="0" applyFont="1" applyBorder="1" applyAlignment="1">
      <alignment vertical="center"/>
    </xf>
    <xf numFmtId="0" fontId="0" fillId="0" borderId="22" xfId="0" applyBorder="1" applyAlignment="1">
      <alignment horizontal="center" vertical="center" wrapText="1"/>
    </xf>
    <xf numFmtId="0" fontId="11" fillId="0" borderId="30" xfId="0" applyFont="1" applyBorder="1" applyAlignment="1">
      <alignment horizontal="left" vertical="center" wrapText="1"/>
    </xf>
    <xf numFmtId="0" fontId="0" fillId="0" borderId="49" xfId="0" applyBorder="1" applyAlignment="1">
      <alignment horizontal="left" vertical="center" wrapText="1"/>
    </xf>
    <xf numFmtId="0" fontId="0" fillId="0" borderId="46" xfId="0" applyBorder="1" applyAlignment="1">
      <alignment horizontal="left" vertical="center" wrapText="1"/>
    </xf>
    <xf numFmtId="0" fontId="11" fillId="0" borderId="26"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33" fillId="5" borderId="23" xfId="0" applyFont="1" applyFill="1" applyBorder="1" applyAlignment="1">
      <alignment horizontal="center" vertical="center"/>
    </xf>
    <xf numFmtId="0" fontId="34" fillId="5" borderId="29" xfId="0" applyFont="1" applyFill="1" applyBorder="1" applyAlignment="1">
      <alignment horizontal="center" vertical="center"/>
    </xf>
    <xf numFmtId="0" fontId="31" fillId="5" borderId="2" xfId="0" applyFont="1" applyFill="1" applyBorder="1" applyAlignment="1">
      <alignment horizontal="center" vertical="center"/>
    </xf>
    <xf numFmtId="0" fontId="32" fillId="5" borderId="17" xfId="0" applyFont="1" applyFill="1" applyBorder="1" applyAlignment="1">
      <alignment horizontal="center" vertical="center"/>
    </xf>
    <xf numFmtId="0" fontId="31" fillId="0" borderId="27" xfId="0" applyFont="1" applyBorder="1" applyAlignment="1">
      <alignment horizontal="center" vertical="center"/>
    </xf>
    <xf numFmtId="0" fontId="32" fillId="0" borderId="18" xfId="0" applyFont="1" applyBorder="1" applyAlignment="1">
      <alignment horizontal="center" vertical="center"/>
    </xf>
    <xf numFmtId="0" fontId="32" fillId="5" borderId="24" xfId="0" applyFont="1" applyFill="1" applyBorder="1"/>
    <xf numFmtId="0" fontId="32" fillId="5" borderId="7" xfId="0" applyFont="1" applyFill="1" applyBorder="1"/>
    <xf numFmtId="0" fontId="2" fillId="0" borderId="15" xfId="0" applyFont="1" applyBorder="1" applyAlignment="1" applyProtection="1">
      <alignment horizontal="center" vertical="center"/>
      <protection locked="0"/>
    </xf>
    <xf numFmtId="0" fontId="0" fillId="0" borderId="15" xfId="0" applyBorder="1" applyAlignment="1">
      <alignment horizontal="center" vertical="center"/>
    </xf>
    <xf numFmtId="0" fontId="11" fillId="5" borderId="23" xfId="0" applyFont="1" applyFill="1" applyBorder="1" applyAlignment="1">
      <alignment horizontal="center" vertical="center"/>
    </xf>
    <xf numFmtId="0" fontId="32" fillId="0" borderId="29" xfId="0" applyFont="1" applyBorder="1" applyAlignment="1">
      <alignment horizontal="center" vertical="center"/>
    </xf>
    <xf numFmtId="0" fontId="32" fillId="0" borderId="17" xfId="0" applyFont="1" applyBorder="1" applyAlignment="1">
      <alignment horizontal="center" vertical="center"/>
    </xf>
    <xf numFmtId="0" fontId="11" fillId="0" borderId="32" xfId="0" applyFont="1" applyBorder="1" applyAlignment="1">
      <alignment horizontal="left" vertical="center" wrapText="1"/>
    </xf>
    <xf numFmtId="0" fontId="11" fillId="0" borderId="40" xfId="0" applyFont="1" applyBorder="1" applyAlignment="1">
      <alignment horizontal="left" vertical="center" wrapText="1"/>
    </xf>
    <xf numFmtId="0" fontId="11" fillId="0" borderId="33" xfId="0" applyFont="1" applyBorder="1" applyAlignment="1">
      <alignment horizontal="left" vertical="center" wrapText="1"/>
    </xf>
    <xf numFmtId="0" fontId="11" fillId="0" borderId="47" xfId="0" applyFont="1" applyBorder="1" applyAlignment="1">
      <alignment horizontal="left" vertical="center" wrapText="1"/>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2" fillId="4" borderId="21" xfId="0" applyFont="1" applyFill="1" applyBorder="1" applyAlignment="1" applyProtection="1">
      <alignment horizontal="left" vertical="center"/>
      <protection locked="0"/>
    </xf>
    <xf numFmtId="0" fontId="2" fillId="4" borderId="24" xfId="0" applyFont="1" applyFill="1" applyBorder="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0" fontId="14" fillId="4" borderId="0" xfId="0" applyFont="1" applyFill="1" applyAlignment="1">
      <alignment horizontal="left" vertical="center" wrapText="1"/>
    </xf>
    <xf numFmtId="0" fontId="35" fillId="4" borderId="31" xfId="0" applyFont="1" applyFill="1" applyBorder="1" applyAlignment="1">
      <alignment horizontal="left" vertical="center" wrapText="1"/>
    </xf>
    <xf numFmtId="0" fontId="36" fillId="0" borderId="45" xfId="0" applyFont="1" applyBorder="1" applyAlignment="1">
      <alignment horizontal="left" vertical="center" wrapText="1"/>
    </xf>
    <xf numFmtId="0" fontId="35" fillId="4" borderId="10" xfId="0" applyFont="1" applyFill="1" applyBorder="1" applyAlignment="1">
      <alignment horizontal="left" vertical="center" wrapText="1"/>
    </xf>
    <xf numFmtId="0" fontId="36" fillId="0" borderId="10" xfId="0" applyFont="1" applyBorder="1" applyAlignment="1">
      <alignment horizontal="left" vertical="center" wrapText="1"/>
    </xf>
    <xf numFmtId="0" fontId="35" fillId="4" borderId="23" xfId="0" applyFont="1" applyFill="1" applyBorder="1" applyAlignment="1">
      <alignment horizontal="left" vertical="center" wrapText="1"/>
    </xf>
    <xf numFmtId="0" fontId="36" fillId="0" borderId="43" xfId="0" applyFont="1" applyBorder="1" applyAlignment="1">
      <alignment horizontal="left" vertical="center" wrapText="1"/>
    </xf>
    <xf numFmtId="0" fontId="19" fillId="4" borderId="0" xfId="0" applyFont="1" applyFill="1" applyAlignment="1">
      <alignment horizontal="left" vertical="center"/>
    </xf>
    <xf numFmtId="0" fontId="13" fillId="2" borderId="14" xfId="0" applyFont="1" applyFill="1" applyBorder="1" applyAlignment="1">
      <alignment horizontal="left" vertical="center"/>
    </xf>
    <xf numFmtId="0" fontId="13" fillId="2" borderId="15" xfId="0" applyFont="1" applyFill="1" applyBorder="1" applyAlignment="1">
      <alignment horizontal="left" vertical="center"/>
    </xf>
    <xf numFmtId="0" fontId="0" fillId="2" borderId="15" xfId="0" applyFill="1" applyBorder="1" applyAlignment="1">
      <alignment vertical="center"/>
    </xf>
    <xf numFmtId="0" fontId="13" fillId="2" borderId="12" xfId="0" applyFont="1" applyFill="1" applyBorder="1" applyAlignment="1">
      <alignment vertical="center"/>
    </xf>
    <xf numFmtId="0" fontId="0" fillId="2" borderId="1" xfId="0" applyFill="1" applyBorder="1" applyAlignment="1">
      <alignment vertical="center"/>
    </xf>
    <xf numFmtId="0" fontId="10" fillId="4" borderId="0" xfId="0" applyFont="1" applyFill="1" applyAlignment="1">
      <alignment horizontal="left" vertical="center"/>
    </xf>
    <xf numFmtId="0" fontId="37" fillId="3" borderId="1" xfId="0" applyFont="1" applyFill="1" applyBorder="1" applyAlignment="1" applyProtection="1">
      <alignment horizontal="center" vertical="center"/>
      <protection locked="0"/>
    </xf>
    <xf numFmtId="0" fontId="37" fillId="3" borderId="13" xfId="0" applyFont="1" applyFill="1" applyBorder="1" applyAlignment="1" applyProtection="1">
      <alignment horizontal="center" vertical="center"/>
      <protection locked="0"/>
    </xf>
    <xf numFmtId="0" fontId="6" fillId="4" borderId="0" xfId="0" applyFont="1" applyFill="1" applyAlignment="1">
      <alignment horizontal="left" vertical="center" wrapText="1"/>
    </xf>
    <xf numFmtId="0" fontId="37" fillId="0" borderId="19" xfId="0" applyFont="1" applyBorder="1" applyAlignment="1" applyProtection="1">
      <alignment horizontal="center" vertical="center"/>
      <protection locked="0"/>
    </xf>
    <xf numFmtId="0" fontId="37" fillId="0" borderId="20" xfId="0" applyFont="1" applyBorder="1" applyAlignment="1" applyProtection="1">
      <alignment horizontal="center" vertical="center"/>
      <protection locked="0"/>
    </xf>
    <xf numFmtId="0" fontId="37" fillId="0" borderId="23" xfId="0" applyFont="1" applyBorder="1" applyAlignment="1" applyProtection="1">
      <alignment horizontal="center" vertical="center"/>
      <protection locked="0"/>
    </xf>
    <xf numFmtId="0" fontId="37" fillId="0" borderId="45" xfId="0" applyFont="1" applyBorder="1" applyAlignment="1" applyProtection="1">
      <alignment horizontal="center" vertical="center"/>
      <protection locked="0"/>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0" fillId="2" borderId="5" xfId="0" applyFill="1" applyBorder="1" applyAlignment="1">
      <alignment vertical="center"/>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0" fillId="2" borderId="10" xfId="0" applyFill="1" applyBorder="1" applyAlignment="1">
      <alignment vertical="center"/>
    </xf>
    <xf numFmtId="0" fontId="0" fillId="0" borderId="0" xfId="0" applyAlignment="1">
      <alignment horizontal="left" vertical="center" wrapText="1"/>
    </xf>
    <xf numFmtId="0" fontId="22" fillId="4" borderId="0" xfId="0" applyFont="1" applyFill="1" applyAlignment="1">
      <alignment horizontal="left" vertical="center" wrapText="1"/>
    </xf>
    <xf numFmtId="0" fontId="23" fillId="0" borderId="0" xfId="0" applyFont="1"/>
    <xf numFmtId="0" fontId="17" fillId="4" borderId="0" xfId="0" applyFont="1" applyFill="1" applyAlignment="1">
      <alignment horizontal="left"/>
    </xf>
    <xf numFmtId="0" fontId="16" fillId="4" borderId="0" xfId="0" applyFont="1" applyFill="1" applyAlignment="1">
      <alignment horizontal="left"/>
    </xf>
    <xf numFmtId="0" fontId="39" fillId="4" borderId="0" xfId="0" applyFont="1" applyFill="1" applyAlignment="1">
      <alignment horizontal="left" vertical="center"/>
    </xf>
    <xf numFmtId="0" fontId="5" fillId="4" borderId="0" xfId="0" applyFont="1" applyFill="1" applyAlignment="1">
      <alignment horizontal="left" vertical="center" wrapText="1"/>
    </xf>
    <xf numFmtId="0" fontId="0" fillId="0" borderId="0" xfId="0" applyAlignment="1">
      <alignment wrapText="1"/>
    </xf>
    <xf numFmtId="0" fontId="37" fillId="0" borderId="32" xfId="0" applyFont="1" applyBorder="1" applyAlignment="1" applyProtection="1">
      <alignment horizontal="center" vertical="center"/>
      <protection locked="0"/>
    </xf>
    <xf numFmtId="0" fontId="37" fillId="0" borderId="48" xfId="0" applyFont="1" applyBorder="1" applyAlignment="1" applyProtection="1">
      <alignment horizontal="center" vertical="center"/>
      <protection locked="0"/>
    </xf>
    <xf numFmtId="0" fontId="18" fillId="4" borderId="0" xfId="0" applyFont="1" applyFill="1" applyAlignment="1">
      <alignment horizontal="left" vertical="top"/>
    </xf>
    <xf numFmtId="0" fontId="16" fillId="4" borderId="0" xfId="0" applyFont="1" applyFill="1" applyAlignment="1">
      <alignment horizontal="left" vertical="top"/>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14" fontId="37" fillId="0" borderId="23" xfId="0" applyNumberFormat="1" applyFont="1" applyBorder="1" applyAlignment="1" applyProtection="1">
      <alignment horizontal="center" vertical="center"/>
      <protection locked="0"/>
    </xf>
    <xf numFmtId="14" fontId="37" fillId="0" borderId="45" xfId="0" applyNumberFormat="1" applyFont="1" applyBorder="1" applyAlignment="1" applyProtection="1">
      <alignment horizontal="center" vertical="center"/>
      <protection locked="0"/>
    </xf>
    <xf numFmtId="0" fontId="36" fillId="0" borderId="45" xfId="0" applyFont="1" applyBorder="1" applyAlignment="1">
      <alignment horizontal="center" vertical="center"/>
    </xf>
    <xf numFmtId="0" fontId="36" fillId="0" borderId="43" xfId="0" applyFont="1" applyBorder="1" applyAlignment="1">
      <alignment horizontal="center" vertical="center"/>
    </xf>
    <xf numFmtId="0" fontId="37" fillId="0" borderId="2" xfId="0" applyFont="1" applyBorder="1" applyAlignment="1" applyProtection="1">
      <alignment horizontal="left" vertical="center"/>
      <protection locked="0"/>
    </xf>
    <xf numFmtId="0" fontId="36" fillId="0" borderId="40" xfId="0" applyFont="1" applyBorder="1" applyAlignment="1">
      <alignment vertical="center"/>
    </xf>
    <xf numFmtId="0" fontId="36" fillId="0" borderId="17" xfId="0" applyFont="1" applyBorder="1" applyAlignment="1">
      <alignment vertical="center"/>
    </xf>
    <xf numFmtId="164" fontId="35" fillId="4" borderId="23" xfId="0" applyNumberFormat="1" applyFont="1" applyFill="1" applyBorder="1" applyAlignment="1" applyProtection="1">
      <alignment horizontal="center" vertical="center"/>
      <protection locked="0"/>
    </xf>
    <xf numFmtId="0" fontId="36" fillId="0" borderId="45" xfId="0" applyFont="1" applyBorder="1" applyAlignment="1">
      <alignment vertical="center"/>
    </xf>
    <xf numFmtId="0" fontId="36" fillId="0" borderId="29" xfId="0" applyFont="1" applyBorder="1" applyAlignment="1">
      <alignment vertical="center"/>
    </xf>
    <xf numFmtId="164" fontId="35" fillId="4" borderId="42" xfId="0" applyNumberFormat="1" applyFont="1" applyFill="1" applyBorder="1" applyAlignment="1" applyProtection="1">
      <alignment horizontal="center" vertical="center"/>
      <protection locked="0"/>
    </xf>
    <xf numFmtId="0" fontId="36" fillId="0" borderId="38" xfId="0" applyFont="1" applyBorder="1" applyAlignment="1">
      <alignment vertical="center"/>
    </xf>
    <xf numFmtId="0" fontId="36" fillId="0" borderId="39" xfId="0" applyFont="1" applyBorder="1" applyAlignment="1">
      <alignment vertical="center"/>
    </xf>
    <xf numFmtId="164" fontId="35" fillId="4" borderId="21" xfId="0" applyNumberFormat="1" applyFont="1" applyFill="1" applyBorder="1" applyAlignment="1" applyProtection="1">
      <alignment horizontal="center" vertical="center"/>
      <protection locked="0"/>
    </xf>
    <xf numFmtId="0" fontId="36" fillId="0" borderId="22" xfId="0" applyFont="1" applyBorder="1" applyAlignment="1">
      <alignment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37" fillId="0" borderId="14" xfId="0" applyFont="1" applyBorder="1" applyAlignment="1" applyProtection="1">
      <alignment horizontal="center" vertical="center"/>
      <protection locked="0"/>
    </xf>
    <xf numFmtId="0" fontId="37" fillId="0" borderId="47" xfId="0" applyFont="1" applyBorder="1" applyAlignment="1" applyProtection="1">
      <alignment horizontal="center" vertical="center"/>
      <protection locked="0"/>
    </xf>
    <xf numFmtId="0" fontId="37" fillId="4" borderId="0" xfId="0" applyFont="1" applyFill="1" applyAlignment="1">
      <alignment horizontal="center"/>
    </xf>
    <xf numFmtId="0" fontId="27" fillId="4" borderId="0" xfId="0" applyFont="1" applyFill="1" applyAlignment="1">
      <alignment horizontal="left" vertical="center"/>
    </xf>
    <xf numFmtId="2" fontId="40" fillId="0" borderId="1" xfId="0" applyNumberFormat="1" applyFont="1" applyBorder="1" applyAlignment="1">
      <alignment horizontal="center" vertical="center"/>
    </xf>
    <xf numFmtId="2" fontId="40" fillId="0" borderId="13" xfId="0" applyNumberFormat="1" applyFont="1" applyBorder="1" applyAlignment="1">
      <alignment horizontal="center" vertical="center"/>
    </xf>
    <xf numFmtId="0" fontId="20" fillId="5" borderId="8" xfId="0" applyFont="1" applyFill="1" applyBorder="1" applyAlignment="1">
      <alignment horizontal="left" vertical="center" wrapText="1"/>
    </xf>
    <xf numFmtId="0" fontId="21" fillId="5" borderId="24" xfId="0" applyFont="1" applyFill="1" applyBorder="1"/>
    <xf numFmtId="0" fontId="21" fillId="5" borderId="7" xfId="0" applyFont="1" applyFill="1" applyBorder="1"/>
    <xf numFmtId="0" fontId="32" fillId="5" borderId="24" xfId="0" applyFont="1" applyFill="1" applyBorder="1" applyAlignment="1">
      <alignment horizontal="left"/>
    </xf>
    <xf numFmtId="0" fontId="32" fillId="5" borderId="7" xfId="0" applyFont="1" applyFill="1" applyBorder="1" applyAlignment="1">
      <alignment horizontal="left"/>
    </xf>
    <xf numFmtId="2" fontId="29" fillId="5" borderId="21" xfId="0" applyNumberFormat="1" applyFont="1" applyFill="1" applyBorder="1" applyAlignment="1">
      <alignment horizontal="center" vertical="center"/>
    </xf>
    <xf numFmtId="0" fontId="30" fillId="5" borderId="24" xfId="0" applyFont="1" applyFill="1" applyBorder="1" applyAlignment="1">
      <alignment horizontal="center" vertical="center"/>
    </xf>
    <xf numFmtId="0" fontId="0" fillId="0" borderId="24" xfId="0" applyBorder="1"/>
    <xf numFmtId="0" fontId="0" fillId="0" borderId="7" xfId="0" applyBorder="1"/>
    <xf numFmtId="0" fontId="13" fillId="0" borderId="8" xfId="0" applyFont="1" applyBorder="1" applyAlignment="1">
      <alignment vertical="center"/>
    </xf>
    <xf numFmtId="0" fontId="0" fillId="0" borderId="22" xfId="0" applyBorder="1" applyAlignment="1">
      <alignment vertical="center"/>
    </xf>
    <xf numFmtId="0" fontId="13" fillId="0" borderId="45" xfId="0" applyFont="1" applyBorder="1" applyAlignment="1">
      <alignment horizontal="center" vertical="center" wrapText="1"/>
    </xf>
    <xf numFmtId="2" fontId="29" fillId="5" borderId="10" xfId="0" applyNumberFormat="1" applyFont="1" applyFill="1" applyBorder="1" applyAlignment="1">
      <alignment horizontal="center" vertical="center"/>
    </xf>
    <xf numFmtId="0" fontId="30" fillId="5" borderId="11" xfId="0" applyFont="1" applyFill="1" applyBorder="1" applyAlignment="1">
      <alignment horizontal="center" vertical="center"/>
    </xf>
    <xf numFmtId="0" fontId="35" fillId="4" borderId="25" xfId="0" applyFont="1" applyFill="1" applyBorder="1" applyAlignment="1">
      <alignment horizontal="left" vertical="center" wrapText="1"/>
    </xf>
    <xf numFmtId="0" fontId="36" fillId="0" borderId="25" xfId="0" applyFont="1" applyBorder="1" applyAlignment="1">
      <alignment horizontal="left" vertical="center" wrapText="1"/>
    </xf>
    <xf numFmtId="0" fontId="37" fillId="4" borderId="2" xfId="0" applyFont="1" applyFill="1" applyBorder="1"/>
    <xf numFmtId="0" fontId="36" fillId="0" borderId="40" xfId="0" applyFont="1" applyBorder="1"/>
    <xf numFmtId="0" fontId="36" fillId="0" borderId="48" xfId="0" applyFont="1" applyBorder="1"/>
    <xf numFmtId="0" fontId="13" fillId="0" borderId="52" xfId="0" applyFont="1" applyBorder="1" applyAlignment="1">
      <alignment horizontal="left" vertical="center" wrapText="1"/>
    </xf>
    <xf numFmtId="0" fontId="0" fillId="0" borderId="54" xfId="0" applyBorder="1" applyAlignment="1">
      <alignment horizontal="left" vertical="center" wrapText="1"/>
    </xf>
    <xf numFmtId="0" fontId="0" fillId="0" borderId="35" xfId="0" applyBorder="1" applyAlignment="1">
      <alignment horizontal="left" vertical="center" wrapText="1"/>
    </xf>
    <xf numFmtId="0" fontId="0" fillId="0" borderId="53" xfId="0" applyBorder="1" applyAlignment="1">
      <alignment horizontal="left" vertical="center" wrapText="1"/>
    </xf>
    <xf numFmtId="0" fontId="0" fillId="0" borderId="55" xfId="0" applyBorder="1" applyAlignment="1">
      <alignment horizontal="left" vertical="center" wrapText="1"/>
    </xf>
    <xf numFmtId="0" fontId="2" fillId="0" borderId="58" xfId="0" applyFont="1" applyBorder="1" applyAlignment="1">
      <alignment horizontal="center" vertical="center" wrapText="1"/>
    </xf>
    <xf numFmtId="0" fontId="0" fillId="0" borderId="59" xfId="0" applyBorder="1" applyAlignment="1">
      <alignment horizontal="center" vertical="center" wrapText="1"/>
    </xf>
    <xf numFmtId="0" fontId="2" fillId="0" borderId="60" xfId="0" applyFont="1" applyBorder="1" applyAlignment="1">
      <alignment horizontal="center" vertical="center" wrapText="1"/>
    </xf>
    <xf numFmtId="0" fontId="0" fillId="0" borderId="61" xfId="0" applyBorder="1" applyAlignment="1">
      <alignment horizontal="center" vertical="center" wrapText="1"/>
    </xf>
    <xf numFmtId="0" fontId="13" fillId="0" borderId="65" xfId="0" applyFont="1" applyBorder="1" applyAlignment="1">
      <alignment horizontal="left" vertical="center" wrapText="1"/>
    </xf>
    <xf numFmtId="0" fontId="0" fillId="0" borderId="66" xfId="0" applyBorder="1" applyAlignment="1">
      <alignment horizontal="left" vertical="center" wrapText="1"/>
    </xf>
    <xf numFmtId="0" fontId="13" fillId="0" borderId="68" xfId="0" applyFont="1" applyBorder="1" applyAlignment="1">
      <alignment horizontal="left" vertical="center" wrapText="1"/>
    </xf>
    <xf numFmtId="0" fontId="0" fillId="0" borderId="69" xfId="0" applyBorder="1" applyAlignment="1">
      <alignment horizontal="left" vertical="center" wrapText="1"/>
    </xf>
    <xf numFmtId="2" fontId="31" fillId="5" borderId="67" xfId="0" applyNumberFormat="1" applyFont="1" applyFill="1" applyBorder="1" applyAlignment="1">
      <alignment horizontal="center" vertical="center"/>
    </xf>
    <xf numFmtId="0" fontId="0" fillId="0" borderId="59" xfId="0" applyBorder="1" applyAlignment="1">
      <alignment horizontal="center" vertical="center"/>
    </xf>
    <xf numFmtId="2" fontId="31" fillId="5" borderId="70" xfId="0" applyNumberFormat="1" applyFont="1" applyFill="1" applyBorder="1" applyAlignment="1">
      <alignment horizontal="center" vertical="center"/>
    </xf>
    <xf numFmtId="0" fontId="0" fillId="0" borderId="61" xfId="0" applyBorder="1" applyAlignment="1">
      <alignment horizontal="center" vertical="center"/>
    </xf>
    <xf numFmtId="0" fontId="35" fillId="4" borderId="45" xfId="0" applyFont="1" applyFill="1" applyBorder="1" applyAlignment="1">
      <alignment horizontal="left" vertical="center" wrapText="1"/>
    </xf>
    <xf numFmtId="0" fontId="35" fillId="4" borderId="43" xfId="0" applyFont="1" applyFill="1" applyBorder="1" applyAlignment="1">
      <alignment horizontal="left" vertical="center" wrapText="1"/>
    </xf>
  </cellXfs>
  <cellStyles count="1">
    <cellStyle name="Standard" xfId="0" builtinId="0"/>
  </cellStyles>
  <dxfs count="15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9" tint="-0.499984740745262"/>
      </font>
      <fill>
        <patternFill>
          <bgColor theme="9" tint="0.59996337778862885"/>
        </patternFill>
      </fill>
    </dxf>
    <dxf>
      <font>
        <color theme="4" tint="-0.24994659260841701"/>
      </font>
      <fill>
        <patternFill>
          <fgColor theme="8" tint="0.59996337778862885"/>
          <bgColor theme="8" tint="0.59996337778862885"/>
        </patternFill>
      </fill>
    </dxf>
    <dxf>
      <fill>
        <patternFill>
          <bgColor theme="9" tint="0.39994506668294322"/>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theme="9"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7C80"/>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theme="9" tint="-0.499984740745262"/>
      </font>
      <fill>
        <patternFill>
          <bgColor theme="9" tint="0.59996337778862885"/>
        </patternFill>
      </fill>
    </dxf>
    <dxf>
      <font>
        <color theme="4" tint="-0.24994659260841701"/>
      </font>
      <fill>
        <patternFill>
          <fgColor theme="8" tint="0.59996337778862885"/>
          <bgColor theme="8"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7C80"/>
      <color rgb="FF9F0006"/>
      <color rgb="FFFFC7CE"/>
      <color rgb="FF006100"/>
      <color rgb="FFC6EF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0AF6-07E6-4449-8B95-F4136978189B}">
  <sheetPr codeName="Feuil1">
    <pageSetUpPr fitToPage="1"/>
  </sheetPr>
  <dimension ref="A1:AI695"/>
  <sheetViews>
    <sheetView showGridLines="0" tabSelected="1" topLeftCell="A288" zoomScale="80" zoomScaleNormal="80" zoomScaleSheetLayoutView="70" workbookViewId="0">
      <selection activeCell="B99" sqref="B99"/>
    </sheetView>
  </sheetViews>
  <sheetFormatPr baseColWidth="10" defaultColWidth="3.6640625" defaultRowHeight="13" zeroHeight="1" x14ac:dyDescent="0.15"/>
  <cols>
    <col min="1" max="1" width="1.83203125" style="3" customWidth="1"/>
    <col min="2" max="2" width="26.5" style="3" customWidth="1"/>
    <col min="3" max="3" width="24.5" style="3" customWidth="1"/>
    <col min="4" max="4" width="28.5" style="3" customWidth="1"/>
    <col min="5" max="5" width="12.33203125" style="3" customWidth="1"/>
    <col min="6" max="6" width="16.5" style="3" customWidth="1"/>
    <col min="7" max="7" width="17.83203125" style="3" customWidth="1"/>
    <col min="8" max="8" width="16.5" style="3" customWidth="1"/>
    <col min="9" max="9" width="16.1640625" style="3" customWidth="1"/>
    <col min="10" max="10" width="17.5" style="3" customWidth="1"/>
    <col min="11" max="11" width="20.5" style="3" customWidth="1"/>
    <col min="12" max="12" width="13.83203125" style="3" customWidth="1"/>
    <col min="13" max="13" width="15.5" style="3" customWidth="1"/>
    <col min="14" max="14" width="13.33203125" style="3" customWidth="1"/>
    <col min="15" max="15" width="12.5" style="3" customWidth="1"/>
    <col min="16" max="16" width="15.5" style="3" customWidth="1"/>
    <col min="17" max="17" width="16.83203125" style="3" customWidth="1"/>
    <col min="18" max="18" width="10.6640625" style="3" customWidth="1"/>
    <col min="19" max="19" width="9.5" style="4" customWidth="1"/>
    <col min="20" max="16376" width="3.6640625" style="4"/>
    <col min="16377" max="16384" width="7" style="4" customWidth="1"/>
  </cols>
  <sheetData>
    <row r="1" spans="1:18" ht="60.5" customHeight="1" x14ac:dyDescent="0.3">
      <c r="B1" s="312" t="s">
        <v>0</v>
      </c>
      <c r="C1" s="312"/>
      <c r="D1" s="312"/>
      <c r="E1" s="312"/>
      <c r="F1" s="312"/>
      <c r="G1" s="312"/>
      <c r="H1" s="171"/>
      <c r="I1" s="171"/>
      <c r="P1" s="1" t="s">
        <v>1</v>
      </c>
      <c r="Q1" s="2">
        <f ca="1" xml:space="preserve"> TODAY()</f>
        <v>46140</v>
      </c>
    </row>
    <row r="2" spans="1:18" ht="49.5" customHeight="1" x14ac:dyDescent="0.4">
      <c r="B2" s="313" t="s">
        <v>2</v>
      </c>
      <c r="C2" s="313"/>
      <c r="D2" s="313"/>
      <c r="E2" s="313"/>
      <c r="F2" s="313"/>
      <c r="G2" s="313"/>
      <c r="H2" s="313"/>
      <c r="I2" s="313"/>
      <c r="J2" s="313"/>
      <c r="K2" s="313"/>
      <c r="L2" s="313"/>
      <c r="M2" s="313"/>
      <c r="N2" s="313"/>
      <c r="O2" s="313"/>
      <c r="P2" s="17"/>
      <c r="Q2" s="18"/>
    </row>
    <row r="3" spans="1:18" ht="50.25" customHeight="1" x14ac:dyDescent="0.15">
      <c r="B3" s="319" t="s">
        <v>3</v>
      </c>
      <c r="C3" s="320"/>
      <c r="D3" s="320"/>
      <c r="E3" s="320"/>
      <c r="F3" s="320"/>
      <c r="G3" s="320"/>
      <c r="H3" s="320"/>
      <c r="I3" s="320"/>
      <c r="J3" s="320"/>
      <c r="K3" s="320"/>
      <c r="L3" s="320"/>
      <c r="M3" s="320"/>
      <c r="N3" s="320"/>
      <c r="O3" s="320"/>
    </row>
    <row r="4" spans="1:18" ht="24.5" customHeight="1" x14ac:dyDescent="0.2">
      <c r="B4" s="58" t="s">
        <v>4</v>
      </c>
    </row>
    <row r="5" spans="1:18" ht="24.5" customHeight="1" thickBot="1" x14ac:dyDescent="0.2"/>
    <row r="6" spans="1:18" ht="25.5" customHeight="1" thickBot="1" x14ac:dyDescent="0.2">
      <c r="B6" s="12" t="s">
        <v>5</v>
      </c>
      <c r="C6" s="279"/>
      <c r="D6" s="280"/>
      <c r="E6" s="281"/>
      <c r="G6" s="12" t="s">
        <v>6</v>
      </c>
      <c r="H6" s="279"/>
      <c r="I6" s="280"/>
      <c r="J6" s="281"/>
      <c r="L6" s="12" t="s">
        <v>7</v>
      </c>
      <c r="M6" s="279"/>
      <c r="N6" s="280"/>
      <c r="O6" s="281"/>
    </row>
    <row r="7" spans="1:18" ht="24" customHeight="1" x14ac:dyDescent="0.15"/>
    <row r="8" spans="1:18" ht="40.25" customHeight="1" x14ac:dyDescent="0.2">
      <c r="B8" s="295" t="s">
        <v>8</v>
      </c>
      <c r="C8" s="295"/>
      <c r="D8" s="295"/>
      <c r="E8" s="295"/>
      <c r="F8" s="295"/>
      <c r="G8" s="295"/>
      <c r="H8" s="171"/>
    </row>
    <row r="9" spans="1:18" s="6" customFormat="1" ht="25.5" customHeight="1" thickBot="1" x14ac:dyDescent="0.25">
      <c r="A9" s="5"/>
      <c r="B9" s="5"/>
      <c r="C9" s="5"/>
      <c r="D9" s="5"/>
      <c r="E9" s="5"/>
      <c r="F9" s="5"/>
      <c r="G9" s="5"/>
      <c r="H9" s="5"/>
      <c r="I9" s="5"/>
      <c r="J9" s="5"/>
      <c r="K9" s="5"/>
      <c r="L9" s="5"/>
      <c r="M9" s="5"/>
      <c r="N9" s="5"/>
      <c r="O9" s="5"/>
      <c r="P9" s="5"/>
      <c r="Q9" s="5"/>
      <c r="R9" s="5"/>
    </row>
    <row r="10" spans="1:18" s="6" customFormat="1" ht="25.5" customHeight="1" x14ac:dyDescent="0.2">
      <c r="A10" s="5"/>
      <c r="B10" s="41" t="s">
        <v>9</v>
      </c>
      <c r="C10" s="42"/>
      <c r="D10" s="42"/>
      <c r="E10" s="325"/>
      <c r="F10" s="326"/>
      <c r="G10" s="327"/>
      <c r="H10" s="328"/>
      <c r="I10" s="47" t="s">
        <v>10</v>
      </c>
      <c r="J10" s="50"/>
      <c r="K10" s="5"/>
      <c r="L10" s="5"/>
      <c r="M10" s="5"/>
      <c r="N10" s="5"/>
      <c r="O10" s="5"/>
    </row>
    <row r="11" spans="1:18" s="6" customFormat="1" ht="25.5" customHeight="1" x14ac:dyDescent="0.2">
      <c r="A11" s="5"/>
      <c r="B11" s="293" t="s">
        <v>11</v>
      </c>
      <c r="C11" s="294"/>
      <c r="D11" s="294"/>
      <c r="E11" s="329"/>
      <c r="F11" s="330"/>
      <c r="G11" s="330"/>
      <c r="H11" s="330"/>
      <c r="I11" s="330"/>
      <c r="J11" s="331"/>
      <c r="K11" s="5"/>
      <c r="L11" s="5"/>
      <c r="M11" s="5"/>
      <c r="N11" s="5"/>
    </row>
    <row r="12" spans="1:18" s="6" customFormat="1" ht="25.5" customHeight="1" x14ac:dyDescent="0.2">
      <c r="A12" s="5"/>
      <c r="B12" s="43" t="s">
        <v>12</v>
      </c>
      <c r="C12" s="44"/>
      <c r="D12" s="44"/>
      <c r="E12" s="296"/>
      <c r="F12" s="296"/>
      <c r="G12" s="296"/>
      <c r="H12" s="296"/>
      <c r="I12" s="296"/>
      <c r="J12" s="297"/>
      <c r="K12" s="5"/>
      <c r="L12" s="5"/>
      <c r="M12" s="5"/>
      <c r="N12" s="5"/>
      <c r="O12" s="5"/>
    </row>
    <row r="13" spans="1:18" s="6" customFormat="1" ht="25.5" customHeight="1" thickBot="1" x14ac:dyDescent="0.25">
      <c r="A13" s="5"/>
      <c r="B13" s="290" t="s">
        <v>13</v>
      </c>
      <c r="C13" s="291"/>
      <c r="D13" s="292"/>
      <c r="E13" s="90"/>
      <c r="F13" s="45" t="s">
        <v>14</v>
      </c>
      <c r="G13" s="45"/>
      <c r="H13" s="90"/>
      <c r="I13" s="48" t="s">
        <v>10</v>
      </c>
      <c r="J13" s="91"/>
      <c r="K13" s="5"/>
      <c r="L13" s="5"/>
      <c r="M13" s="5"/>
      <c r="N13" s="5"/>
      <c r="O13" s="5"/>
    </row>
    <row r="14" spans="1:18" s="6" customFormat="1" ht="25.5" customHeight="1" thickBot="1" x14ac:dyDescent="0.25">
      <c r="A14" s="5"/>
      <c r="B14" s="224"/>
      <c r="C14" s="225"/>
      <c r="D14" s="225"/>
      <c r="E14" s="225"/>
      <c r="F14" s="225"/>
      <c r="G14" s="225"/>
      <c r="H14" s="225"/>
      <c r="I14" s="225"/>
      <c r="J14" s="225"/>
      <c r="K14" s="5"/>
      <c r="L14" s="5"/>
      <c r="M14" s="5"/>
      <c r="N14" s="5"/>
    </row>
    <row r="15" spans="1:18" s="6" customFormat="1" ht="25.5" customHeight="1" thickBot="1" x14ac:dyDescent="0.25">
      <c r="A15" s="5"/>
      <c r="B15" s="303" t="s">
        <v>15</v>
      </c>
      <c r="C15" s="304"/>
      <c r="D15" s="305"/>
      <c r="E15" s="92"/>
      <c r="F15" s="46" t="s">
        <v>16</v>
      </c>
      <c r="G15" s="338"/>
      <c r="H15" s="339"/>
      <c r="I15" s="49" t="s">
        <v>10</v>
      </c>
      <c r="J15" s="93"/>
      <c r="K15" s="5"/>
      <c r="L15" s="5"/>
      <c r="M15" s="5"/>
      <c r="N15" s="5"/>
      <c r="O15" s="5"/>
    </row>
    <row r="16" spans="1:18" s="6" customFormat="1" ht="25.5" customHeight="1" thickBot="1" x14ac:dyDescent="0.25">
      <c r="A16" s="5"/>
      <c r="B16" s="224"/>
      <c r="C16" s="225"/>
      <c r="D16" s="225"/>
      <c r="E16" s="225"/>
      <c r="F16" s="225"/>
      <c r="G16" s="225"/>
      <c r="H16" s="225"/>
      <c r="I16" s="225"/>
      <c r="J16" s="225"/>
      <c r="K16" s="5"/>
      <c r="L16" s="5"/>
      <c r="M16" s="5"/>
      <c r="N16" s="5"/>
      <c r="O16" s="5"/>
    </row>
    <row r="17" spans="1:18" s="6" customFormat="1" ht="25.5" customHeight="1" x14ac:dyDescent="0.2">
      <c r="A17" s="5"/>
      <c r="B17" s="306" t="s">
        <v>17</v>
      </c>
      <c r="C17" s="307"/>
      <c r="D17" s="308"/>
      <c r="E17" s="94"/>
      <c r="F17" s="42" t="s">
        <v>16</v>
      </c>
      <c r="G17" s="332"/>
      <c r="H17" s="333"/>
      <c r="I17" s="333"/>
      <c r="J17" s="334"/>
      <c r="K17" s="5"/>
      <c r="L17" s="5"/>
      <c r="M17" s="5"/>
      <c r="N17" s="5"/>
      <c r="O17" s="5"/>
    </row>
    <row r="18" spans="1:18" s="6" customFormat="1" ht="25.5" customHeight="1" thickBot="1" x14ac:dyDescent="0.25">
      <c r="A18" s="5"/>
      <c r="B18" s="290" t="s">
        <v>18</v>
      </c>
      <c r="C18" s="292"/>
      <c r="D18" s="292"/>
      <c r="E18" s="90"/>
      <c r="F18" s="45" t="s">
        <v>16</v>
      </c>
      <c r="G18" s="335"/>
      <c r="H18" s="336"/>
      <c r="I18" s="336"/>
      <c r="J18" s="337"/>
      <c r="K18" s="5"/>
      <c r="L18" s="5"/>
      <c r="M18" s="5"/>
      <c r="N18" s="5"/>
      <c r="O18" s="5"/>
    </row>
    <row r="19" spans="1:18" x14ac:dyDescent="0.15">
      <c r="P19" s="4"/>
      <c r="Q19" s="4"/>
      <c r="R19" s="4"/>
    </row>
    <row r="21" spans="1:18" ht="40.25" customHeight="1" x14ac:dyDescent="0.15">
      <c r="B21" s="298" t="s">
        <v>19</v>
      </c>
      <c r="C21" s="298"/>
      <c r="D21" s="298"/>
      <c r="E21" s="298"/>
      <c r="F21" s="298"/>
      <c r="G21" s="298"/>
      <c r="H21" s="298"/>
      <c r="I21" s="298"/>
      <c r="J21" s="298"/>
      <c r="K21" s="298"/>
      <c r="L21" s="298"/>
      <c r="M21" s="298"/>
      <c r="N21" s="298"/>
      <c r="O21" s="298"/>
    </row>
    <row r="22" spans="1:18" ht="25.25" customHeight="1" x14ac:dyDescent="0.15"/>
    <row r="23" spans="1:18" ht="43.5" customHeight="1" thickBot="1" x14ac:dyDescent="0.2">
      <c r="B23" s="295" t="s">
        <v>20</v>
      </c>
      <c r="C23" s="295"/>
      <c r="D23" s="295"/>
      <c r="E23" s="295"/>
      <c r="F23" s="295"/>
      <c r="G23" s="295"/>
      <c r="H23" s="295"/>
      <c r="I23" s="295"/>
      <c r="J23" s="295"/>
      <c r="N23" s="4"/>
      <c r="O23" s="4"/>
      <c r="P23" s="4"/>
      <c r="Q23" s="4"/>
      <c r="R23" s="4"/>
    </row>
    <row r="24" spans="1:18" ht="39" customHeight="1" x14ac:dyDescent="0.15">
      <c r="B24" s="51" t="s">
        <v>21</v>
      </c>
      <c r="C24" s="52"/>
      <c r="D24" s="52"/>
      <c r="E24" s="199" t="s">
        <v>22</v>
      </c>
      <c r="F24" s="200"/>
      <c r="G24" s="26"/>
      <c r="H24" s="26"/>
      <c r="I24" s="26"/>
      <c r="J24" s="256" t="s">
        <v>23</v>
      </c>
      <c r="K24" s="257"/>
      <c r="L24" s="258">
        <f>SUM(L31:L45)</f>
        <v>0</v>
      </c>
      <c r="M24" s="259"/>
      <c r="N24" s="4"/>
      <c r="O24" s="4"/>
      <c r="P24" s="4"/>
      <c r="Q24" s="4"/>
      <c r="R24" s="4"/>
    </row>
    <row r="25" spans="1:18" ht="50.25" customHeight="1" x14ac:dyDescent="0.15">
      <c r="B25" s="201" t="s">
        <v>24</v>
      </c>
      <c r="C25" s="202"/>
      <c r="D25" s="202"/>
      <c r="E25" s="203" t="s">
        <v>25</v>
      </c>
      <c r="F25" s="139"/>
      <c r="G25" s="4"/>
      <c r="H25" s="4"/>
      <c r="I25" s="4"/>
      <c r="J25" s="140" t="s">
        <v>26</v>
      </c>
      <c r="K25" s="141"/>
      <c r="L25" s="260">
        <f>SUMIF(E31:E45,"Clinique A de l’ISFM",L31:L45)+SUMIF(E31:E45,"Établissement de formation postgraduée avec fonction de centre",L31:L45)</f>
        <v>0</v>
      </c>
      <c r="M25" s="261"/>
      <c r="N25" s="4"/>
      <c r="O25" s="4"/>
      <c r="P25" s="4"/>
      <c r="Q25" s="4"/>
      <c r="R25" s="4"/>
    </row>
    <row r="26" spans="1:18" ht="47.25" customHeight="1" thickBot="1" x14ac:dyDescent="0.2">
      <c r="B26" s="204" t="s">
        <v>27</v>
      </c>
      <c r="C26" s="205"/>
      <c r="D26" s="205"/>
      <c r="E26" s="206" t="s">
        <v>28</v>
      </c>
      <c r="F26" s="153"/>
      <c r="G26" s="4"/>
      <c r="H26" s="4"/>
      <c r="I26" s="4"/>
      <c r="J26" s="154" t="s">
        <v>29</v>
      </c>
      <c r="K26" s="155"/>
      <c r="L26" s="262">
        <f>SUMIF(E31:E45,"Autre établissement de formation postgraduée reconnu par l’ISFM",L31:L45)</f>
        <v>0</v>
      </c>
      <c r="M26" s="263"/>
      <c r="N26" s="4"/>
      <c r="O26" s="4"/>
      <c r="P26" s="4"/>
      <c r="Q26" s="4"/>
      <c r="R26" s="4"/>
    </row>
    <row r="27" spans="1:18" ht="13.5" customHeight="1" thickBot="1" x14ac:dyDescent="0.25">
      <c r="B27" s="57"/>
      <c r="C27" s="57"/>
      <c r="D27" s="57"/>
      <c r="E27" s="54"/>
      <c r="F27" s="55"/>
      <c r="G27" s="4"/>
      <c r="H27" s="4"/>
      <c r="I27" s="4"/>
      <c r="J27" s="56"/>
      <c r="K27" s="56"/>
      <c r="L27" s="4"/>
      <c r="M27"/>
      <c r="N27" s="4"/>
      <c r="O27" s="4"/>
      <c r="P27" s="4"/>
      <c r="Q27" s="4"/>
      <c r="R27" s="4"/>
    </row>
    <row r="28" spans="1:18" ht="40.5" customHeight="1" thickBot="1" x14ac:dyDescent="0.25">
      <c r="B28" s="53"/>
      <c r="C28" s="53"/>
      <c r="D28" s="53"/>
      <c r="E28" s="54"/>
      <c r="F28" s="55"/>
      <c r="G28" s="4"/>
      <c r="H28" s="4"/>
      <c r="I28" s="4"/>
      <c r="J28" s="176" t="str">
        <f>IF(AND(L24&gt;=24,L25&gt;=12),"Vous avez documenté une pratique clinique suffisante.","ATTENTION : Vous n’avez pas documenté une pratique clinique suffisante.")</f>
        <v>ATTENTION : Vous n’avez pas documenté une pratique clinique suffisante.</v>
      </c>
      <c r="K28" s="264"/>
      <c r="L28" s="264"/>
      <c r="M28" s="265"/>
      <c r="N28" s="4"/>
      <c r="O28" s="4"/>
      <c r="P28" s="4"/>
      <c r="Q28" s="4"/>
      <c r="R28" s="4"/>
    </row>
    <row r="29" spans="1:18" s="3" customFormat="1" ht="14" thickBot="1" x14ac:dyDescent="0.2"/>
    <row r="30" spans="1:18" ht="50.75" customHeight="1" thickBot="1" x14ac:dyDescent="0.2">
      <c r="B30" s="321" t="s">
        <v>30</v>
      </c>
      <c r="C30" s="322"/>
      <c r="D30" s="322"/>
      <c r="E30" s="323" t="s">
        <v>31</v>
      </c>
      <c r="F30" s="324"/>
      <c r="G30" s="324"/>
      <c r="H30" s="16" t="s">
        <v>32</v>
      </c>
      <c r="I30" s="16" t="s">
        <v>33</v>
      </c>
      <c r="J30" s="16" t="s">
        <v>34</v>
      </c>
      <c r="K30" s="16" t="s">
        <v>35</v>
      </c>
      <c r="L30" s="16" t="s">
        <v>36</v>
      </c>
      <c r="M30" s="14" t="s">
        <v>10</v>
      </c>
      <c r="N30" s="4"/>
      <c r="O30" s="4"/>
      <c r="P30" s="4"/>
      <c r="Q30" s="4"/>
      <c r="R30" s="4"/>
    </row>
    <row r="31" spans="1:18" ht="25.25" customHeight="1" x14ac:dyDescent="0.15">
      <c r="B31" s="299"/>
      <c r="C31" s="300"/>
      <c r="D31" s="300"/>
      <c r="E31" s="301"/>
      <c r="F31" s="302"/>
      <c r="G31" s="302"/>
      <c r="H31" s="69"/>
      <c r="I31" s="70"/>
      <c r="J31" s="70"/>
      <c r="K31" s="71"/>
      <c r="L31" s="72"/>
      <c r="M31" s="73"/>
    </row>
    <row r="32" spans="1:18" ht="25.25" customHeight="1" x14ac:dyDescent="0.15">
      <c r="B32" s="243"/>
      <c r="C32" s="158"/>
      <c r="D32" s="158"/>
      <c r="E32" s="221"/>
      <c r="F32" s="242"/>
      <c r="G32" s="242"/>
      <c r="H32" s="75"/>
      <c r="I32" s="76"/>
      <c r="J32" s="76"/>
      <c r="K32" s="71"/>
      <c r="L32" s="77"/>
      <c r="M32" s="78"/>
    </row>
    <row r="33" spans="2:13" ht="25.25" customHeight="1" x14ac:dyDescent="0.15">
      <c r="B33" s="243"/>
      <c r="C33" s="158"/>
      <c r="D33" s="158"/>
      <c r="E33" s="221"/>
      <c r="F33" s="242"/>
      <c r="G33" s="242"/>
      <c r="H33" s="69"/>
      <c r="I33" s="70"/>
      <c r="J33" s="70"/>
      <c r="K33" s="71"/>
      <c r="L33" s="77"/>
      <c r="M33" s="78"/>
    </row>
    <row r="34" spans="2:13" ht="25.25" customHeight="1" x14ac:dyDescent="0.15">
      <c r="B34" s="243"/>
      <c r="C34" s="158"/>
      <c r="D34" s="158"/>
      <c r="E34" s="221"/>
      <c r="F34" s="242"/>
      <c r="G34" s="242"/>
      <c r="H34" s="75"/>
      <c r="I34" s="76"/>
      <c r="J34" s="76"/>
      <c r="K34" s="71"/>
      <c r="L34" s="77"/>
      <c r="M34" s="78"/>
    </row>
    <row r="35" spans="2:13" ht="25.25" customHeight="1" x14ac:dyDescent="0.15">
      <c r="B35" s="243"/>
      <c r="C35" s="158"/>
      <c r="D35" s="158"/>
      <c r="E35" s="221"/>
      <c r="F35" s="242"/>
      <c r="G35" s="242"/>
      <c r="H35" s="75"/>
      <c r="I35" s="76"/>
      <c r="J35" s="76"/>
      <c r="K35" s="71"/>
      <c r="L35" s="77"/>
      <c r="M35" s="78"/>
    </row>
    <row r="36" spans="2:13" ht="25.25" customHeight="1" x14ac:dyDescent="0.15">
      <c r="B36" s="317"/>
      <c r="C36" s="242"/>
      <c r="D36" s="318"/>
      <c r="E36" s="221"/>
      <c r="F36" s="242"/>
      <c r="G36" s="242"/>
      <c r="H36" s="75"/>
      <c r="I36" s="76"/>
      <c r="J36" s="76"/>
      <c r="K36" s="71"/>
      <c r="L36" s="77"/>
      <c r="M36" s="78"/>
    </row>
    <row r="37" spans="2:13" ht="25.25" customHeight="1" x14ac:dyDescent="0.15">
      <c r="B37" s="243"/>
      <c r="C37" s="158"/>
      <c r="D37" s="158"/>
      <c r="E37" s="221"/>
      <c r="F37" s="242"/>
      <c r="G37" s="242"/>
      <c r="H37" s="75"/>
      <c r="I37" s="76"/>
      <c r="J37" s="76"/>
      <c r="K37" s="71"/>
      <c r="L37" s="77"/>
      <c r="M37" s="78"/>
    </row>
    <row r="38" spans="2:13" ht="25.25" customHeight="1" x14ac:dyDescent="0.15">
      <c r="B38" s="317"/>
      <c r="C38" s="242"/>
      <c r="D38" s="318"/>
      <c r="E38" s="221"/>
      <c r="F38" s="242"/>
      <c r="G38" s="242"/>
      <c r="H38" s="75"/>
      <c r="I38" s="76"/>
      <c r="J38" s="76"/>
      <c r="K38" s="71"/>
      <c r="L38" s="77"/>
      <c r="M38" s="78"/>
    </row>
    <row r="39" spans="2:13" ht="25.25" customHeight="1" x14ac:dyDescent="0.15">
      <c r="B39" s="317"/>
      <c r="C39" s="242"/>
      <c r="D39" s="318"/>
      <c r="E39" s="221"/>
      <c r="F39" s="242"/>
      <c r="G39" s="242"/>
      <c r="H39" s="75"/>
      <c r="I39" s="76"/>
      <c r="J39" s="76"/>
      <c r="K39" s="71"/>
      <c r="L39" s="77"/>
      <c r="M39" s="78"/>
    </row>
    <row r="40" spans="2:13" ht="25.25" customHeight="1" x14ac:dyDescent="0.15">
      <c r="B40" s="317"/>
      <c r="C40" s="242"/>
      <c r="D40" s="318"/>
      <c r="E40" s="221"/>
      <c r="F40" s="242"/>
      <c r="G40" s="242"/>
      <c r="H40" s="75"/>
      <c r="I40" s="76"/>
      <c r="J40" s="76"/>
      <c r="K40" s="71"/>
      <c r="L40" s="77"/>
      <c r="M40" s="78"/>
    </row>
    <row r="41" spans="2:13" ht="25.25" customHeight="1" x14ac:dyDescent="0.15">
      <c r="B41" s="317"/>
      <c r="C41" s="242"/>
      <c r="D41" s="318"/>
      <c r="E41" s="221"/>
      <c r="F41" s="242"/>
      <c r="G41" s="242"/>
      <c r="H41" s="75"/>
      <c r="I41" s="76"/>
      <c r="J41" s="76"/>
      <c r="K41" s="71"/>
      <c r="L41" s="77"/>
      <c r="M41" s="78"/>
    </row>
    <row r="42" spans="2:13" ht="25.25" customHeight="1" x14ac:dyDescent="0.15">
      <c r="B42" s="317"/>
      <c r="C42" s="242"/>
      <c r="D42" s="318"/>
      <c r="E42" s="221"/>
      <c r="F42" s="242"/>
      <c r="G42" s="242"/>
      <c r="H42" s="75"/>
      <c r="I42" s="76"/>
      <c r="J42" s="76"/>
      <c r="K42" s="71"/>
      <c r="L42" s="77"/>
      <c r="M42" s="78"/>
    </row>
    <row r="43" spans="2:13" ht="25.25" customHeight="1" x14ac:dyDescent="0.15">
      <c r="B43" s="243"/>
      <c r="C43" s="158"/>
      <c r="D43" s="158"/>
      <c r="E43" s="221"/>
      <c r="F43" s="242"/>
      <c r="G43" s="242"/>
      <c r="H43" s="75"/>
      <c r="I43" s="76"/>
      <c r="J43" s="76"/>
      <c r="K43" s="71"/>
      <c r="L43" s="77"/>
      <c r="M43" s="78"/>
    </row>
    <row r="44" spans="2:13" ht="25.25" customHeight="1" x14ac:dyDescent="0.15">
      <c r="B44" s="243"/>
      <c r="C44" s="158"/>
      <c r="D44" s="158"/>
      <c r="E44" s="221"/>
      <c r="F44" s="242"/>
      <c r="G44" s="242"/>
      <c r="H44" s="75"/>
      <c r="I44" s="76"/>
      <c r="J44" s="76"/>
      <c r="K44" s="71"/>
      <c r="L44" s="77"/>
      <c r="M44" s="78"/>
    </row>
    <row r="45" spans="2:13" ht="25.25" customHeight="1" thickBot="1" x14ac:dyDescent="0.2">
      <c r="B45" s="343"/>
      <c r="C45" s="165"/>
      <c r="D45" s="165"/>
      <c r="E45" s="246"/>
      <c r="F45" s="344"/>
      <c r="G45" s="344"/>
      <c r="H45" s="80"/>
      <c r="I45" s="81"/>
      <c r="J45" s="81"/>
      <c r="K45" s="82"/>
      <c r="L45" s="83"/>
      <c r="M45" s="84"/>
    </row>
    <row r="46" spans="2:13" ht="26.75" customHeight="1" thickBot="1" x14ac:dyDescent="0.2">
      <c r="B46" s="345"/>
      <c r="C46" s="345"/>
      <c r="D46" s="345"/>
      <c r="E46" s="345"/>
      <c r="F46" s="345"/>
      <c r="G46" s="345"/>
      <c r="H46" s="85"/>
      <c r="I46" s="86"/>
      <c r="J46" s="87" t="s">
        <v>37</v>
      </c>
      <c r="K46" s="87">
        <f xml:space="preserve"> SUM(K31:K45)</f>
        <v>0</v>
      </c>
      <c r="L46" s="88">
        <f>SUM(L31:L45)</f>
        <v>0</v>
      </c>
      <c r="M46" s="86"/>
    </row>
    <row r="47" spans="2:13" ht="27" customHeight="1" x14ac:dyDescent="0.15">
      <c r="B47" s="314" t="s">
        <v>38</v>
      </c>
      <c r="C47" s="314"/>
      <c r="D47" s="314"/>
      <c r="E47" s="314"/>
      <c r="F47" s="314"/>
      <c r="G47" s="314"/>
      <c r="H47" s="314"/>
      <c r="I47" s="314"/>
      <c r="J47" s="314"/>
      <c r="K47" s="314"/>
      <c r="L47" s="314"/>
      <c r="M47" s="89"/>
    </row>
    <row r="48" spans="2:13" ht="19.5" customHeight="1" thickBot="1" x14ac:dyDescent="0.2"/>
    <row r="49" spans="2:15" ht="13.5" customHeight="1" x14ac:dyDescent="0.15">
      <c r="B49" s="340" t="s">
        <v>39</v>
      </c>
      <c r="C49" s="226"/>
      <c r="D49" s="227"/>
      <c r="E49" s="227"/>
      <c r="F49" s="227"/>
      <c r="G49" s="227"/>
      <c r="H49" s="227"/>
      <c r="I49" s="227"/>
      <c r="J49" s="227"/>
      <c r="K49" s="227"/>
      <c r="L49" s="227"/>
      <c r="M49" s="228"/>
      <c r="N49" s="30"/>
      <c r="O49" s="30"/>
    </row>
    <row r="50" spans="2:15" ht="14.75" customHeight="1" x14ac:dyDescent="0.15">
      <c r="B50" s="341"/>
      <c r="C50" s="229"/>
      <c r="D50" s="230"/>
      <c r="E50" s="230"/>
      <c r="F50" s="230"/>
      <c r="G50" s="230"/>
      <c r="H50" s="230"/>
      <c r="I50" s="230"/>
      <c r="J50" s="230"/>
      <c r="K50" s="230"/>
      <c r="L50" s="230"/>
      <c r="M50" s="231"/>
      <c r="N50" s="30"/>
      <c r="O50" s="30"/>
    </row>
    <row r="51" spans="2:15" ht="14.75" customHeight="1" x14ac:dyDescent="0.15">
      <c r="B51" s="341"/>
      <c r="C51" s="229"/>
      <c r="D51" s="230"/>
      <c r="E51" s="230"/>
      <c r="F51" s="230"/>
      <c r="G51" s="230"/>
      <c r="H51" s="230"/>
      <c r="I51" s="230"/>
      <c r="J51" s="230"/>
      <c r="K51" s="230"/>
      <c r="L51" s="230"/>
      <c r="M51" s="231"/>
      <c r="N51" s="30"/>
      <c r="O51" s="30"/>
    </row>
    <row r="52" spans="2:15" ht="14.75" customHeight="1" x14ac:dyDescent="0.15">
      <c r="B52" s="341"/>
      <c r="C52" s="229"/>
      <c r="D52" s="230"/>
      <c r="E52" s="230"/>
      <c r="F52" s="230"/>
      <c r="G52" s="230"/>
      <c r="H52" s="230"/>
      <c r="I52" s="230"/>
      <c r="J52" s="230"/>
      <c r="K52" s="230"/>
      <c r="L52" s="230"/>
      <c r="M52" s="231"/>
      <c r="N52" s="30"/>
      <c r="O52" s="30"/>
    </row>
    <row r="53" spans="2:15" ht="14.75" customHeight="1" x14ac:dyDescent="0.15">
      <c r="B53" s="341"/>
      <c r="C53" s="229"/>
      <c r="D53" s="230"/>
      <c r="E53" s="230"/>
      <c r="F53" s="230"/>
      <c r="G53" s="230"/>
      <c r="H53" s="230"/>
      <c r="I53" s="230"/>
      <c r="J53" s="230"/>
      <c r="K53" s="230"/>
      <c r="L53" s="230"/>
      <c r="M53" s="231"/>
      <c r="N53" s="30"/>
      <c r="O53" s="30"/>
    </row>
    <row r="54" spans="2:15" ht="15" customHeight="1" thickBot="1" x14ac:dyDescent="0.2">
      <c r="B54" s="342"/>
      <c r="C54" s="232"/>
      <c r="D54" s="233"/>
      <c r="E54" s="233"/>
      <c r="F54" s="233"/>
      <c r="G54" s="233"/>
      <c r="H54" s="233"/>
      <c r="I54" s="233"/>
      <c r="J54" s="233"/>
      <c r="K54" s="233"/>
      <c r="L54" s="233"/>
      <c r="M54" s="234"/>
      <c r="N54" s="30"/>
      <c r="O54" s="30"/>
    </row>
    <row r="55" spans="2:15" ht="32" customHeight="1" x14ac:dyDescent="0.15">
      <c r="B55" s="29"/>
      <c r="C55" s="30"/>
      <c r="D55" s="30"/>
      <c r="E55" s="30"/>
      <c r="F55" s="30"/>
      <c r="G55" s="30"/>
      <c r="H55" s="30"/>
      <c r="I55" s="30"/>
      <c r="J55" s="30"/>
      <c r="K55" s="30"/>
      <c r="L55" s="30"/>
      <c r="M55" s="30"/>
      <c r="N55" s="30"/>
      <c r="O55" s="30"/>
    </row>
    <row r="56" spans="2:15" s="3" customFormat="1" ht="50" customHeight="1" thickBot="1" x14ac:dyDescent="0.2">
      <c r="B56" s="295" t="s">
        <v>40</v>
      </c>
      <c r="C56" s="295"/>
      <c r="D56" s="295"/>
      <c r="E56" s="295"/>
      <c r="F56" s="295"/>
      <c r="G56" s="295"/>
      <c r="H56" s="295"/>
      <c r="I56" s="295"/>
      <c r="J56" s="295"/>
    </row>
    <row r="57" spans="2:15" s="3" customFormat="1" ht="50" customHeight="1" thickBot="1" x14ac:dyDescent="0.25">
      <c r="B57" s="23"/>
      <c r="C57" s="23"/>
      <c r="D57" s="23"/>
      <c r="E57" s="23"/>
      <c r="F57" s="23"/>
      <c r="G57" s="23"/>
      <c r="H57" s="176" t="str">
        <f>IF(OR(B60="Thèse de doctorat",B60="Publication en tant que premier ou dernier auteur",B60="Exposé à un congrès scientifique en tant que premier auteur"),"Vous avez documenté au moins un travail scientifique.","ATTENTION : Vous n’avez documenté aucun travail scientifique.")</f>
        <v>Vous avez documenté au moins un travail scientifique.</v>
      </c>
      <c r="I57" s="264"/>
      <c r="J57" s="264"/>
      <c r="K57" s="265"/>
    </row>
    <row r="58" spans="2:15" s="3" customFormat="1" ht="11" customHeight="1" thickBot="1" x14ac:dyDescent="0.2">
      <c r="B58" s="23"/>
      <c r="C58" s="23"/>
      <c r="D58" s="23"/>
      <c r="E58" s="23"/>
      <c r="F58" s="23"/>
      <c r="G58" s="23"/>
      <c r="H58" s="23"/>
      <c r="I58" s="23"/>
      <c r="J58" s="23"/>
    </row>
    <row r="59" spans="2:15" s="3" customFormat="1" ht="50" customHeight="1" thickBot="1" x14ac:dyDescent="0.2">
      <c r="B59" s="188" t="s">
        <v>41</v>
      </c>
      <c r="C59" s="189"/>
      <c r="D59" s="189"/>
      <c r="E59" s="194" t="s">
        <v>42</v>
      </c>
      <c r="F59" s="189"/>
      <c r="G59" s="251"/>
      <c r="H59" s="194" t="s">
        <v>43</v>
      </c>
      <c r="I59" s="189"/>
      <c r="J59" s="251"/>
      <c r="K59" s="14" t="s">
        <v>10</v>
      </c>
    </row>
    <row r="60" spans="2:15" s="3" customFormat="1" ht="28" customHeight="1" x14ac:dyDescent="0.15">
      <c r="B60" s="283" t="s">
        <v>44</v>
      </c>
      <c r="C60" s="284"/>
      <c r="D60" s="288"/>
      <c r="E60" s="363"/>
      <c r="F60" s="364"/>
      <c r="G60" s="364"/>
      <c r="H60" s="287"/>
      <c r="I60" s="284"/>
      <c r="J60" s="288"/>
      <c r="K60" s="66"/>
    </row>
    <row r="61" spans="2:15" s="3" customFormat="1" ht="28" customHeight="1" x14ac:dyDescent="0.15">
      <c r="B61" s="235" t="s">
        <v>45</v>
      </c>
      <c r="C61" s="236"/>
      <c r="D61" s="240"/>
      <c r="E61" s="237"/>
      <c r="F61" s="238"/>
      <c r="G61" s="238"/>
      <c r="H61" s="365"/>
      <c r="I61" s="366"/>
      <c r="J61" s="367"/>
      <c r="K61" s="67"/>
    </row>
    <row r="62" spans="2:15" s="3" customFormat="1" ht="26" customHeight="1" thickBot="1" x14ac:dyDescent="0.2">
      <c r="B62" s="241" t="s">
        <v>46</v>
      </c>
      <c r="C62" s="219"/>
      <c r="D62" s="220"/>
      <c r="E62" s="216"/>
      <c r="F62" s="217"/>
      <c r="G62" s="217"/>
      <c r="H62" s="218"/>
      <c r="I62" s="219"/>
      <c r="J62" s="220"/>
      <c r="K62" s="68"/>
    </row>
    <row r="63" spans="2:15" s="3" customFormat="1" ht="26" customHeight="1" x14ac:dyDescent="0.15">
      <c r="B63" s="26"/>
      <c r="C63" s="26"/>
      <c r="D63" s="26"/>
      <c r="E63" s="28"/>
      <c r="F63" s="28"/>
      <c r="G63" s="28"/>
      <c r="H63" s="28"/>
      <c r="I63" s="28"/>
      <c r="J63" s="28"/>
    </row>
    <row r="64" spans="2:15" s="3" customFormat="1" ht="60.5" customHeight="1" x14ac:dyDescent="0.15">
      <c r="B64" s="295" t="s">
        <v>47</v>
      </c>
      <c r="C64" s="295"/>
      <c r="D64" s="295"/>
      <c r="E64" s="295"/>
      <c r="F64" s="295"/>
      <c r="G64" s="295"/>
    </row>
    <row r="65" spans="2:19" s="3" customFormat="1" ht="27" customHeight="1" x14ac:dyDescent="0.2">
      <c r="B65" s="315" t="s">
        <v>48</v>
      </c>
      <c r="C65" s="315"/>
      <c r="D65" s="315"/>
      <c r="E65" s="315"/>
      <c r="F65" s="315"/>
      <c r="G65" s="315"/>
      <c r="H65" s="315"/>
      <c r="I65" s="316"/>
    </row>
    <row r="66" spans="2:19" s="3" customFormat="1" ht="14" thickBot="1" x14ac:dyDescent="0.2"/>
    <row r="67" spans="2:19" s="3" customFormat="1" ht="51" customHeight="1" thickBot="1" x14ac:dyDescent="0.25">
      <c r="B67" s="358" t="s">
        <v>49</v>
      </c>
      <c r="C67" s="225"/>
      <c r="D67" s="359"/>
      <c r="E67" s="354" t="str">
        <f>IF(OR(I73="Vous avez documenté un programme de formation spécialisé complet.",I90="Vous avez documenté suffisamment de crédits de formation postgraduée."),"Vous avez documenté une formation postgraduée théorique suffisante.","ATTENTION : Vous n’avez pas documenté une formation postgraduée théorique suffisante.")</f>
        <v>ATTENTION : Vous n’avez pas documenté une formation postgraduée théorique suffisante.</v>
      </c>
      <c r="F67" s="355"/>
      <c r="G67" s="356"/>
      <c r="H67" s="356"/>
      <c r="I67" s="356"/>
      <c r="J67" s="356"/>
      <c r="K67" s="356"/>
      <c r="L67" s="357"/>
    </row>
    <row r="68" spans="2:19" s="3" customFormat="1" ht="51" customHeight="1" x14ac:dyDescent="0.15">
      <c r="B68" s="113"/>
      <c r="C68" s="113"/>
      <c r="D68" s="113"/>
      <c r="E68" s="115"/>
      <c r="F68" s="114"/>
      <c r="G68" s="26"/>
      <c r="H68" s="26"/>
      <c r="I68" s="56"/>
      <c r="J68" s="56"/>
    </row>
    <row r="69" spans="2:19" s="3" customFormat="1" ht="20" x14ac:dyDescent="0.15">
      <c r="B69" s="289" t="s">
        <v>50</v>
      </c>
      <c r="C69" s="289"/>
      <c r="D69" s="289"/>
      <c r="E69" s="289"/>
      <c r="F69" s="289"/>
      <c r="G69" s="289"/>
    </row>
    <row r="70" spans="2:19" s="3" customFormat="1" ht="13.5" customHeight="1" x14ac:dyDescent="0.15">
      <c r="B70" s="25"/>
      <c r="C70" s="25"/>
      <c r="D70" s="25"/>
      <c r="E70" s="25"/>
      <c r="F70" s="25"/>
      <c r="G70" s="25"/>
      <c r="H70" s="25"/>
      <c r="I70" s="25"/>
      <c r="J70" s="25"/>
      <c r="K70" s="25"/>
      <c r="L70" s="25"/>
      <c r="M70" s="25"/>
      <c r="N70" s="25"/>
      <c r="O70" s="25"/>
    </row>
    <row r="71" spans="2:19" s="3" customFormat="1" ht="31" customHeight="1" x14ac:dyDescent="0.15">
      <c r="B71" s="282" t="s">
        <v>51</v>
      </c>
      <c r="C71" s="282"/>
      <c r="D71" s="282"/>
      <c r="E71" s="282"/>
      <c r="F71" s="282"/>
      <c r="G71" s="282"/>
      <c r="H71" s="282"/>
      <c r="I71" s="282"/>
      <c r="J71" s="282"/>
      <c r="K71" s="282"/>
      <c r="L71" s="282"/>
      <c r="M71" s="282"/>
      <c r="N71" s="282"/>
      <c r="O71" s="282"/>
      <c r="P71" s="282"/>
      <c r="Q71" s="282"/>
      <c r="R71" s="282"/>
      <c r="S71" s="282"/>
    </row>
    <row r="72" spans="2:19" s="3" customFormat="1" ht="31" customHeight="1" thickBot="1" x14ac:dyDescent="0.2">
      <c r="B72" s="27"/>
      <c r="C72" s="27"/>
      <c r="D72" s="27"/>
      <c r="E72" s="27"/>
      <c r="F72" s="27"/>
      <c r="G72" s="27"/>
      <c r="H72" s="27"/>
      <c r="I72" s="27"/>
      <c r="J72" s="27"/>
      <c r="K72" s="27"/>
      <c r="L72" s="27"/>
      <c r="M72" s="27"/>
      <c r="N72" s="27"/>
      <c r="O72" s="27"/>
      <c r="P72" s="27"/>
      <c r="Q72" s="27"/>
      <c r="R72" s="27"/>
      <c r="S72" s="27"/>
    </row>
    <row r="73" spans="2:19" s="3" customFormat="1" ht="68" customHeight="1" thickBot="1" x14ac:dyDescent="0.25">
      <c r="B73" s="25"/>
      <c r="C73" s="25"/>
      <c r="D73" s="25"/>
      <c r="E73" s="25"/>
      <c r="F73" s="25"/>
      <c r="G73" s="25"/>
      <c r="H73" s="25"/>
      <c r="I73" s="349" t="str">
        <f>IF(OR(K76&gt;9,K77&gt;9,K78&gt;9),"Vous avez documenté un programme de formation spécialisé complet.","Vous n’avez pas documenté un programme de formation spécialisé complet.")</f>
        <v>Vous n’avez pas documenté un programme de formation spécialisé complet.</v>
      </c>
      <c r="J73" s="350"/>
      <c r="K73" s="350"/>
      <c r="L73" s="351"/>
      <c r="M73" s="25"/>
      <c r="N73" s="25"/>
      <c r="O73" s="25"/>
    </row>
    <row r="74" spans="2:19" s="3" customFormat="1" ht="17" customHeight="1" thickBot="1" x14ac:dyDescent="0.25">
      <c r="B74" s="25"/>
      <c r="C74" s="25"/>
      <c r="D74" s="25"/>
      <c r="E74" s="25"/>
      <c r="F74" s="25"/>
      <c r="G74" s="25"/>
      <c r="H74" s="60"/>
      <c r="I74" s="111"/>
      <c r="J74" s="112"/>
      <c r="K74" s="112"/>
      <c r="L74" s="112"/>
      <c r="M74" s="25"/>
      <c r="N74" s="25"/>
      <c r="O74" s="25"/>
    </row>
    <row r="75" spans="2:19" s="3" customFormat="1" ht="55.5" customHeight="1" thickBot="1" x14ac:dyDescent="0.2">
      <c r="B75" s="188" t="s">
        <v>52</v>
      </c>
      <c r="C75" s="189"/>
      <c r="D75" s="189"/>
      <c r="E75" s="194" t="s">
        <v>53</v>
      </c>
      <c r="F75" s="189"/>
      <c r="G75" s="251"/>
      <c r="H75" s="194" t="s">
        <v>43</v>
      </c>
      <c r="I75" s="189"/>
      <c r="J75" s="251"/>
      <c r="K75" s="16" t="s">
        <v>54</v>
      </c>
      <c r="L75" s="14" t="s">
        <v>10</v>
      </c>
      <c r="M75" s="25"/>
      <c r="N75" s="25"/>
      <c r="O75" s="25"/>
    </row>
    <row r="76" spans="2:19" s="3" customFormat="1" ht="25.5" customHeight="1" x14ac:dyDescent="0.15">
      <c r="B76" s="283"/>
      <c r="C76" s="385"/>
      <c r="D76" s="386"/>
      <c r="E76" s="285"/>
      <c r="F76" s="286"/>
      <c r="G76" s="286"/>
      <c r="H76" s="287"/>
      <c r="I76" s="284"/>
      <c r="J76" s="288"/>
      <c r="K76" s="95"/>
      <c r="L76" s="98"/>
    </row>
    <row r="77" spans="2:19" s="3" customFormat="1" ht="25.5" customHeight="1" x14ac:dyDescent="0.15">
      <c r="B77" s="235"/>
      <c r="C77" s="236"/>
      <c r="D77" s="236"/>
      <c r="E77" s="237"/>
      <c r="F77" s="238"/>
      <c r="G77" s="238"/>
      <c r="H77" s="239"/>
      <c r="I77" s="236"/>
      <c r="J77" s="240"/>
      <c r="K77" s="96"/>
      <c r="L77" s="99"/>
    </row>
    <row r="78" spans="2:19" s="3" customFormat="1" ht="25.5" customHeight="1" thickBot="1" x14ac:dyDescent="0.2">
      <c r="B78" s="241"/>
      <c r="C78" s="219"/>
      <c r="D78" s="219"/>
      <c r="H78" s="218"/>
      <c r="I78" s="219"/>
      <c r="J78" s="220"/>
      <c r="K78" s="97"/>
      <c r="L78" s="100"/>
    </row>
    <row r="79" spans="2:19" s="3" customFormat="1" ht="25.5" customHeight="1" thickBot="1" x14ac:dyDescent="0.2">
      <c r="B79" s="108"/>
      <c r="C79" s="109"/>
      <c r="D79" s="109"/>
      <c r="E79" s="216"/>
      <c r="F79" s="217"/>
      <c r="G79" s="217"/>
      <c r="H79" s="108"/>
      <c r="I79" s="109"/>
      <c r="J79" s="109"/>
      <c r="K79" s="86"/>
      <c r="L79" s="110"/>
    </row>
    <row r="80" spans="2:19" s="3" customFormat="1" ht="29.5" customHeight="1" x14ac:dyDescent="0.15">
      <c r="B80" s="289" t="s">
        <v>55</v>
      </c>
      <c r="C80" s="289"/>
      <c r="D80" s="289"/>
      <c r="E80" s="289"/>
      <c r="F80" s="289"/>
      <c r="G80" s="289"/>
      <c r="H80" s="25"/>
      <c r="I80" s="25"/>
      <c r="J80" s="25"/>
      <c r="K80" s="25"/>
      <c r="L80" s="25"/>
      <c r="M80" s="25"/>
      <c r="N80" s="25"/>
      <c r="O80" s="25"/>
    </row>
    <row r="81" spans="2:19" s="3" customFormat="1" ht="25.5" customHeight="1" thickBot="1" x14ac:dyDescent="0.2">
      <c r="B81" s="108"/>
      <c r="C81" s="109"/>
      <c r="D81" s="109"/>
      <c r="E81" s="108"/>
      <c r="F81" s="109"/>
      <c r="G81" s="109"/>
      <c r="H81" s="108"/>
      <c r="I81" s="109"/>
      <c r="J81" s="109"/>
      <c r="K81" s="86"/>
      <c r="L81" s="110"/>
      <c r="M81" s="4"/>
      <c r="N81" s="4"/>
    </row>
    <row r="82" spans="2:19" s="3" customFormat="1" ht="49" customHeight="1" x14ac:dyDescent="0.15">
      <c r="B82" s="51" t="s">
        <v>56</v>
      </c>
      <c r="C82" s="52"/>
      <c r="D82" s="52"/>
      <c r="E82" s="360" t="s">
        <v>57</v>
      </c>
      <c r="F82" s="200"/>
      <c r="G82" s="26"/>
      <c r="H82" s="26"/>
      <c r="I82" s="256" t="s">
        <v>58</v>
      </c>
      <c r="J82" s="257"/>
      <c r="K82" s="361">
        <f xml:space="preserve"> SUM(K84+K85+K88)</f>
        <v>0</v>
      </c>
      <c r="L82" s="362"/>
      <c r="M82" s="4"/>
      <c r="N82" s="4"/>
    </row>
    <row r="83" spans="2:19" s="3" customFormat="1" ht="87.75" customHeight="1" x14ac:dyDescent="0.15">
      <c r="B83" s="136" t="s">
        <v>59</v>
      </c>
      <c r="C83" s="137"/>
      <c r="D83" s="137"/>
      <c r="E83" s="138">
        <v>3</v>
      </c>
      <c r="F83" s="139"/>
      <c r="G83" s="4"/>
      <c r="H83" s="4"/>
      <c r="I83" s="140" t="s">
        <v>60</v>
      </c>
      <c r="J83" s="141"/>
      <c r="K83" s="347" t="str">
        <f>IF(AND(K94="Oui", I133="Oui", K168="Oui"), "Oui", "Non")</f>
        <v>Non</v>
      </c>
      <c r="L83" s="348"/>
      <c r="M83" s="4"/>
      <c r="N83" s="4"/>
    </row>
    <row r="84" spans="2:19" s="3" customFormat="1" ht="72" customHeight="1" x14ac:dyDescent="0.15">
      <c r="B84" s="136" t="s">
        <v>61</v>
      </c>
      <c r="C84" s="137"/>
      <c r="D84" s="137"/>
      <c r="E84" s="138">
        <v>12</v>
      </c>
      <c r="F84" s="139"/>
      <c r="G84" s="4"/>
      <c r="H84" s="4"/>
      <c r="I84" s="140" t="s">
        <v>62</v>
      </c>
      <c r="J84" s="141"/>
      <c r="K84" s="142">
        <f xml:space="preserve"> G94</f>
        <v>0</v>
      </c>
      <c r="L84" s="143"/>
      <c r="M84" s="4"/>
      <c r="N84" s="4"/>
    </row>
    <row r="85" spans="2:19" s="3" customFormat="1" ht="78" customHeight="1" x14ac:dyDescent="0.15">
      <c r="B85" s="368" t="s">
        <v>63</v>
      </c>
      <c r="C85" s="369"/>
      <c r="D85" s="120" t="s">
        <v>64</v>
      </c>
      <c r="E85" s="144">
        <v>48</v>
      </c>
      <c r="F85" s="145"/>
      <c r="G85" s="4"/>
      <c r="H85" s="4"/>
      <c r="I85" s="146" t="s">
        <v>65</v>
      </c>
      <c r="J85" s="147"/>
      <c r="K85" s="148">
        <f xml:space="preserve"> I129</f>
        <v>0</v>
      </c>
      <c r="L85" s="149"/>
      <c r="M85" s="4"/>
      <c r="N85" s="4"/>
    </row>
    <row r="86" spans="2:19" s="3" customFormat="1" ht="78" customHeight="1" x14ac:dyDescent="0.15">
      <c r="B86" s="370"/>
      <c r="C86" s="309"/>
      <c r="D86" s="121" t="s">
        <v>66</v>
      </c>
      <c r="E86" s="373" t="s">
        <v>67</v>
      </c>
      <c r="F86" s="374"/>
      <c r="G86" s="4"/>
      <c r="H86" s="4"/>
      <c r="I86" s="377" t="s">
        <v>68</v>
      </c>
      <c r="J86" s="378"/>
      <c r="K86" s="381">
        <f>I130</f>
        <v>0</v>
      </c>
      <c r="L86" s="382"/>
      <c r="M86" s="4"/>
      <c r="N86" s="4"/>
    </row>
    <row r="87" spans="2:19" s="3" customFormat="1" ht="78" customHeight="1" x14ac:dyDescent="0.15">
      <c r="B87" s="371"/>
      <c r="C87" s="372"/>
      <c r="D87" s="122" t="s">
        <v>69</v>
      </c>
      <c r="E87" s="375" t="s">
        <v>67</v>
      </c>
      <c r="F87" s="376"/>
      <c r="G87" s="4"/>
      <c r="H87" s="4"/>
      <c r="I87" s="379" t="s">
        <v>70</v>
      </c>
      <c r="J87" s="380"/>
      <c r="K87" s="383">
        <f>I131</f>
        <v>0</v>
      </c>
      <c r="L87" s="384"/>
      <c r="M87" s="4"/>
      <c r="N87" s="4"/>
    </row>
    <row r="88" spans="2:19" s="3" customFormat="1" ht="80.25" customHeight="1" thickBot="1" x14ac:dyDescent="0.2">
      <c r="B88" s="150" t="s">
        <v>71</v>
      </c>
      <c r="C88" s="151"/>
      <c r="D88" s="151"/>
      <c r="E88" s="152"/>
      <c r="F88" s="153"/>
      <c r="G88" s="4"/>
      <c r="H88" s="4"/>
      <c r="I88" s="154" t="s">
        <v>72</v>
      </c>
      <c r="J88" s="155"/>
      <c r="K88" s="156">
        <f xml:space="preserve"> G168</f>
        <v>0</v>
      </c>
      <c r="L88" s="157"/>
      <c r="M88" s="4"/>
      <c r="N88" s="4"/>
    </row>
    <row r="89" spans="2:19" s="3" customFormat="1" ht="25.5" customHeight="1" thickBot="1" x14ac:dyDescent="0.2">
      <c r="B89" s="65"/>
      <c r="C89" s="65"/>
      <c r="D89" s="65"/>
      <c r="M89" s="4"/>
      <c r="N89" s="4"/>
    </row>
    <row r="90" spans="2:19" s="3" customFormat="1" ht="58" customHeight="1" thickBot="1" x14ac:dyDescent="0.25">
      <c r="B90" s="65"/>
      <c r="C90" s="65"/>
      <c r="D90" s="65"/>
      <c r="I90" s="176" t="str">
        <f>IF(AND(K82&gt;=180,K83="Oui",K84&gt;=40,K85&gt;=80,K86&gt;=20,K87&gt;=20,K88&gt;=60),"Vous avez documenté suffisamment de crédits de formation postgraduée.","ATTENTION : Vous n’avez pas documenté suffisamment de crédits de formation postgraduée.")</f>
        <v>ATTENTION : Vous n’avez pas documenté suffisamment de crédits de formation postgraduée.</v>
      </c>
      <c r="J90" s="352"/>
      <c r="K90" s="352"/>
      <c r="L90" s="353"/>
      <c r="M90" s="4"/>
      <c r="N90" s="4"/>
    </row>
    <row r="91" spans="2:19" s="3" customFormat="1" ht="25.5" customHeight="1" x14ac:dyDescent="0.15">
      <c r="B91" s="25"/>
      <c r="C91" s="33"/>
      <c r="D91" s="33"/>
      <c r="E91" s="25"/>
      <c r="F91" s="33"/>
      <c r="G91" s="33"/>
      <c r="H91" s="25"/>
      <c r="I91" s="33"/>
      <c r="J91" s="33"/>
      <c r="K91" s="60"/>
      <c r="L91" s="25"/>
    </row>
    <row r="92" spans="2:19" s="61" customFormat="1" ht="38.5" customHeight="1" x14ac:dyDescent="0.2">
      <c r="B92" s="346" t="s">
        <v>73</v>
      </c>
      <c r="C92" s="346"/>
      <c r="D92" s="346"/>
      <c r="E92" s="346"/>
      <c r="F92" s="346"/>
      <c r="L92" s="62"/>
      <c r="M92" s="62"/>
      <c r="N92" s="62"/>
      <c r="O92" s="62"/>
    </row>
    <row r="93" spans="2:19" s="3" customFormat="1" ht="13.5" customHeight="1" thickBot="1" x14ac:dyDescent="0.2">
      <c r="L93" s="25"/>
      <c r="M93" s="25"/>
      <c r="N93" s="25"/>
      <c r="O93" s="25"/>
    </row>
    <row r="94" spans="2:19" s="3" customFormat="1" ht="59" customHeight="1" thickBot="1" x14ac:dyDescent="0.25">
      <c r="B94" s="123" t="s">
        <v>74</v>
      </c>
      <c r="C94" s="118">
        <v>12</v>
      </c>
      <c r="D94" s="119"/>
      <c r="E94" s="133" t="s">
        <v>75</v>
      </c>
      <c r="F94" s="135"/>
      <c r="G94" s="11">
        <f xml:space="preserve"> SUM(P97:P115)</f>
        <v>0</v>
      </c>
      <c r="I94" s="133" t="s">
        <v>76</v>
      </c>
      <c r="J94" s="134"/>
      <c r="K94" s="11" t="str">
        <f>IF(AND(COUNTIF(B97:B115,"Connaissances générales")&gt;0,COUNTIF(B97:B115,"Connaissances juridiques de base")&gt;0,COUNTIF(B97:B115,"Connaissances spécifiques")&gt;0),"Oui","Non")</f>
        <v>Non</v>
      </c>
      <c r="L94" s="116"/>
      <c r="M94" s="117"/>
      <c r="N94" s="130" t="str">
        <f>IF(AND(G94&gt;=40,K94="Oui"),"Vous avez documenté suffisamment de crédits dans ce domaine.","ATTENTION : Vous n’avez pas documenté suffisamment de crédits dans ce domaine.")</f>
        <v>ATTENTION : Vous n’avez pas documenté suffisamment de crédits dans ce domaine.</v>
      </c>
      <c r="O94" s="131"/>
      <c r="P94" s="131"/>
      <c r="Q94" s="132"/>
      <c r="R94" s="4"/>
      <c r="S94" s="4"/>
    </row>
    <row r="95" spans="2:19" s="3" customFormat="1" ht="12.75" customHeight="1" thickBot="1" x14ac:dyDescent="0.2"/>
    <row r="96" spans="2:19" ht="53.75" customHeight="1" thickBot="1" x14ac:dyDescent="0.2">
      <c r="B96" s="13" t="s">
        <v>77</v>
      </c>
      <c r="C96" s="16" t="s">
        <v>78</v>
      </c>
      <c r="D96" s="213" t="s">
        <v>79</v>
      </c>
      <c r="E96" s="214"/>
      <c r="F96" s="213" t="s">
        <v>80</v>
      </c>
      <c r="G96" s="214"/>
      <c r="H96" s="214"/>
      <c r="I96" s="194" t="s">
        <v>81</v>
      </c>
      <c r="J96" s="189"/>
      <c r="K96" s="251"/>
      <c r="L96" s="213" t="s">
        <v>82</v>
      </c>
      <c r="M96" s="214"/>
      <c r="N96" s="16" t="s">
        <v>33</v>
      </c>
      <c r="O96" s="16" t="s">
        <v>34</v>
      </c>
      <c r="P96" s="16" t="s">
        <v>83</v>
      </c>
      <c r="Q96" s="14" t="s">
        <v>10</v>
      </c>
      <c r="R96" s="4"/>
    </row>
    <row r="97" spans="2:17" s="3" customFormat="1" ht="26" customHeight="1" x14ac:dyDescent="0.15">
      <c r="B97" s="129" t="s">
        <v>84</v>
      </c>
      <c r="C97" s="74"/>
      <c r="D97" s="158"/>
      <c r="E97" s="159"/>
      <c r="F97" s="158"/>
      <c r="G97" s="159"/>
      <c r="H97" s="159"/>
      <c r="I97" s="301"/>
      <c r="J97" s="327"/>
      <c r="K97" s="328"/>
      <c r="L97" s="160"/>
      <c r="M97" s="161"/>
      <c r="N97" s="101"/>
      <c r="O97" s="101"/>
      <c r="P97" s="102"/>
      <c r="Q97" s="78"/>
    </row>
    <row r="98" spans="2:17" s="3" customFormat="1" ht="25.25" customHeight="1" x14ac:dyDescent="0.15">
      <c r="B98" s="129" t="s">
        <v>84</v>
      </c>
      <c r="C98" s="74"/>
      <c r="D98" s="158"/>
      <c r="E98" s="159"/>
      <c r="F98" s="158"/>
      <c r="G98" s="159"/>
      <c r="H98" s="159"/>
      <c r="I98" s="221"/>
      <c r="J98" s="222"/>
      <c r="K98" s="223"/>
      <c r="L98" s="160"/>
      <c r="M98" s="161"/>
      <c r="N98" s="101"/>
      <c r="O98" s="101"/>
      <c r="P98" s="102"/>
      <c r="Q98" s="78"/>
    </row>
    <row r="99" spans="2:17" s="3" customFormat="1" ht="25.25" customHeight="1" x14ac:dyDescent="0.15">
      <c r="B99" s="129" t="s">
        <v>84</v>
      </c>
      <c r="C99" s="74"/>
      <c r="D99" s="158"/>
      <c r="E99" s="159"/>
      <c r="F99" s="158"/>
      <c r="G99" s="159"/>
      <c r="H99" s="159"/>
      <c r="I99" s="221"/>
      <c r="J99" s="222"/>
      <c r="K99" s="223"/>
      <c r="L99" s="160"/>
      <c r="M99" s="161"/>
      <c r="N99" s="101"/>
      <c r="O99" s="101"/>
      <c r="P99" s="102"/>
      <c r="Q99" s="78"/>
    </row>
    <row r="100" spans="2:17" s="3" customFormat="1" ht="25.25" customHeight="1" x14ac:dyDescent="0.15">
      <c r="B100" s="129" t="s">
        <v>84</v>
      </c>
      <c r="C100" s="74"/>
      <c r="D100" s="158"/>
      <c r="E100" s="159"/>
      <c r="F100" s="158"/>
      <c r="G100" s="159"/>
      <c r="H100" s="159"/>
      <c r="I100" s="221"/>
      <c r="J100" s="222"/>
      <c r="K100" s="223"/>
      <c r="L100" s="160"/>
      <c r="M100" s="161"/>
      <c r="N100" s="101"/>
      <c r="O100" s="101"/>
      <c r="P100" s="102"/>
      <c r="Q100" s="78"/>
    </row>
    <row r="101" spans="2:17" s="3" customFormat="1" ht="25.25" customHeight="1" x14ac:dyDescent="0.15">
      <c r="B101" s="129" t="s">
        <v>84</v>
      </c>
      <c r="C101" s="74"/>
      <c r="D101" s="158"/>
      <c r="E101" s="159"/>
      <c r="F101" s="158"/>
      <c r="G101" s="159"/>
      <c r="H101" s="159"/>
      <c r="I101" s="221"/>
      <c r="J101" s="222"/>
      <c r="K101" s="223"/>
      <c r="L101" s="160"/>
      <c r="M101" s="161"/>
      <c r="N101" s="101"/>
      <c r="O101" s="101"/>
      <c r="P101" s="102"/>
      <c r="Q101" s="78"/>
    </row>
    <row r="102" spans="2:17" s="3" customFormat="1" ht="25.25" customHeight="1" x14ac:dyDescent="0.15">
      <c r="B102" s="129" t="s">
        <v>84</v>
      </c>
      <c r="C102" s="74"/>
      <c r="D102" s="158"/>
      <c r="E102" s="159"/>
      <c r="F102" s="158"/>
      <c r="G102" s="159"/>
      <c r="H102" s="159"/>
      <c r="I102" s="221"/>
      <c r="J102" s="222"/>
      <c r="K102" s="223"/>
      <c r="L102" s="160"/>
      <c r="M102" s="161"/>
      <c r="N102" s="101"/>
      <c r="O102" s="101"/>
      <c r="P102" s="102"/>
      <c r="Q102" s="78"/>
    </row>
    <row r="103" spans="2:17" s="3" customFormat="1" ht="25.25" customHeight="1" x14ac:dyDescent="0.15">
      <c r="B103" s="129" t="s">
        <v>84</v>
      </c>
      <c r="C103" s="74"/>
      <c r="D103" s="158"/>
      <c r="E103" s="159"/>
      <c r="F103" s="158"/>
      <c r="G103" s="159"/>
      <c r="H103" s="159"/>
      <c r="I103" s="221"/>
      <c r="J103" s="222"/>
      <c r="K103" s="223"/>
      <c r="L103" s="160"/>
      <c r="M103" s="161"/>
      <c r="N103" s="101"/>
      <c r="O103" s="101"/>
      <c r="P103" s="102"/>
      <c r="Q103" s="78"/>
    </row>
    <row r="104" spans="2:17" s="3" customFormat="1" ht="25.25" customHeight="1" x14ac:dyDescent="0.15">
      <c r="B104" s="129" t="s">
        <v>84</v>
      </c>
      <c r="C104" s="74"/>
      <c r="D104" s="158"/>
      <c r="E104" s="159"/>
      <c r="F104" s="158"/>
      <c r="G104" s="159"/>
      <c r="H104" s="159"/>
      <c r="I104" s="221"/>
      <c r="J104" s="222"/>
      <c r="K104" s="223"/>
      <c r="L104" s="160"/>
      <c r="M104" s="161"/>
      <c r="N104" s="101"/>
      <c r="O104" s="101"/>
      <c r="P104" s="102"/>
      <c r="Q104" s="78"/>
    </row>
    <row r="105" spans="2:17" s="3" customFormat="1" ht="25.25" customHeight="1" x14ac:dyDescent="0.15">
      <c r="B105" s="129" t="s">
        <v>84</v>
      </c>
      <c r="C105" s="74"/>
      <c r="D105" s="158"/>
      <c r="E105" s="159"/>
      <c r="F105" s="158"/>
      <c r="G105" s="159"/>
      <c r="H105" s="159"/>
      <c r="I105" s="221"/>
      <c r="J105" s="222"/>
      <c r="K105" s="223"/>
      <c r="L105" s="160"/>
      <c r="M105" s="161"/>
      <c r="N105" s="101"/>
      <c r="O105" s="101"/>
      <c r="P105" s="102"/>
      <c r="Q105" s="78"/>
    </row>
    <row r="106" spans="2:17" s="3" customFormat="1" ht="25.25" customHeight="1" x14ac:dyDescent="0.15">
      <c r="B106" s="129" t="s">
        <v>84</v>
      </c>
      <c r="C106" s="74"/>
      <c r="D106" s="158"/>
      <c r="E106" s="159"/>
      <c r="F106" s="158"/>
      <c r="G106" s="159"/>
      <c r="H106" s="159"/>
      <c r="I106" s="221"/>
      <c r="J106" s="222"/>
      <c r="K106" s="223"/>
      <c r="L106" s="160"/>
      <c r="M106" s="161"/>
      <c r="N106" s="101"/>
      <c r="O106" s="101"/>
      <c r="P106" s="102"/>
      <c r="Q106" s="78"/>
    </row>
    <row r="107" spans="2:17" s="3" customFormat="1" ht="25.25" customHeight="1" x14ac:dyDescent="0.15">
      <c r="B107" s="129" t="s">
        <v>84</v>
      </c>
      <c r="C107" s="74"/>
      <c r="D107" s="158"/>
      <c r="E107" s="159"/>
      <c r="F107" s="158"/>
      <c r="G107" s="159"/>
      <c r="H107" s="159"/>
      <c r="I107" s="221"/>
      <c r="J107" s="222"/>
      <c r="K107" s="223"/>
      <c r="L107" s="160"/>
      <c r="M107" s="161"/>
      <c r="N107" s="101"/>
      <c r="O107" s="101"/>
      <c r="P107" s="102"/>
      <c r="Q107" s="78"/>
    </row>
    <row r="108" spans="2:17" s="3" customFormat="1" ht="25.25" customHeight="1" x14ac:dyDescent="0.15">
      <c r="B108" s="129" t="s">
        <v>84</v>
      </c>
      <c r="C108" s="74"/>
      <c r="D108" s="158"/>
      <c r="E108" s="159"/>
      <c r="F108" s="158"/>
      <c r="G108" s="159"/>
      <c r="H108" s="159"/>
      <c r="I108" s="221"/>
      <c r="J108" s="222"/>
      <c r="K108" s="223"/>
      <c r="L108" s="160"/>
      <c r="M108" s="161"/>
      <c r="N108" s="101"/>
      <c r="O108" s="101"/>
      <c r="P108" s="102"/>
      <c r="Q108" s="78"/>
    </row>
    <row r="109" spans="2:17" s="3" customFormat="1" ht="25.25" customHeight="1" x14ac:dyDescent="0.15">
      <c r="B109" s="129" t="s">
        <v>84</v>
      </c>
      <c r="C109" s="74"/>
      <c r="D109" s="158"/>
      <c r="E109" s="159"/>
      <c r="F109" s="158"/>
      <c r="G109" s="159"/>
      <c r="H109" s="159"/>
      <c r="I109" s="221"/>
      <c r="J109" s="222"/>
      <c r="K109" s="223"/>
      <c r="L109" s="160"/>
      <c r="M109" s="161"/>
      <c r="N109" s="101"/>
      <c r="O109" s="101"/>
      <c r="P109" s="102"/>
      <c r="Q109" s="78"/>
    </row>
    <row r="110" spans="2:17" s="3" customFormat="1" ht="25.25" customHeight="1" x14ac:dyDescent="0.15">
      <c r="B110" s="129" t="s">
        <v>84</v>
      </c>
      <c r="C110" s="74"/>
      <c r="D110" s="158"/>
      <c r="E110" s="159"/>
      <c r="F110" s="158"/>
      <c r="G110" s="159"/>
      <c r="H110" s="159"/>
      <c r="I110" s="221"/>
      <c r="J110" s="222"/>
      <c r="K110" s="223"/>
      <c r="L110" s="160"/>
      <c r="M110" s="161"/>
      <c r="N110" s="101"/>
      <c r="O110" s="101"/>
      <c r="P110" s="102"/>
      <c r="Q110" s="78"/>
    </row>
    <row r="111" spans="2:17" s="3" customFormat="1" ht="25.25" customHeight="1" x14ac:dyDescent="0.15">
      <c r="B111" s="129" t="s">
        <v>84</v>
      </c>
      <c r="C111" s="74"/>
      <c r="D111" s="158"/>
      <c r="E111" s="159"/>
      <c r="F111" s="158"/>
      <c r="G111" s="159"/>
      <c r="H111" s="159"/>
      <c r="I111" s="221"/>
      <c r="J111" s="222"/>
      <c r="K111" s="223"/>
      <c r="L111" s="160"/>
      <c r="M111" s="161"/>
      <c r="N111" s="101"/>
      <c r="O111" s="101"/>
      <c r="P111" s="102"/>
      <c r="Q111" s="78"/>
    </row>
    <row r="112" spans="2:17" s="3" customFormat="1" ht="25.25" customHeight="1" x14ac:dyDescent="0.15">
      <c r="B112" s="129" t="s">
        <v>84</v>
      </c>
      <c r="C112" s="74"/>
      <c r="D112" s="158"/>
      <c r="E112" s="159"/>
      <c r="F112" s="158"/>
      <c r="G112" s="159"/>
      <c r="H112" s="159"/>
      <c r="I112" s="221"/>
      <c r="J112" s="222"/>
      <c r="K112" s="223"/>
      <c r="L112" s="160"/>
      <c r="M112" s="161"/>
      <c r="N112" s="101"/>
      <c r="O112" s="101"/>
      <c r="P112" s="102"/>
      <c r="Q112" s="78"/>
    </row>
    <row r="113" spans="2:17" s="3" customFormat="1" ht="25.25" customHeight="1" x14ac:dyDescent="0.15">
      <c r="B113" s="129" t="s">
        <v>84</v>
      </c>
      <c r="C113" s="74"/>
      <c r="D113" s="158"/>
      <c r="E113" s="159"/>
      <c r="F113" s="158"/>
      <c r="G113" s="159"/>
      <c r="H113" s="159"/>
      <c r="I113" s="221"/>
      <c r="J113" s="222"/>
      <c r="K113" s="223"/>
      <c r="L113" s="160"/>
      <c r="M113" s="161"/>
      <c r="N113" s="101"/>
      <c r="O113" s="101"/>
      <c r="P113" s="102"/>
      <c r="Q113" s="78"/>
    </row>
    <row r="114" spans="2:17" s="3" customFormat="1" ht="25.25" customHeight="1" x14ac:dyDescent="0.15">
      <c r="B114" s="129" t="s">
        <v>84</v>
      </c>
      <c r="C114" s="74"/>
      <c r="D114" s="158"/>
      <c r="E114" s="159"/>
      <c r="F114" s="158"/>
      <c r="G114" s="159"/>
      <c r="H114" s="159"/>
      <c r="I114" s="221"/>
      <c r="J114" s="222"/>
      <c r="K114" s="223"/>
      <c r="L114" s="160"/>
      <c r="M114" s="161"/>
      <c r="N114" s="101"/>
      <c r="O114" s="101"/>
      <c r="P114" s="102"/>
      <c r="Q114" s="78"/>
    </row>
    <row r="115" spans="2:17" s="3" customFormat="1" ht="25.25" customHeight="1" thickBot="1" x14ac:dyDescent="0.2">
      <c r="B115" s="129" t="s">
        <v>84</v>
      </c>
      <c r="C115" s="79"/>
      <c r="D115" s="165"/>
      <c r="E115" s="166"/>
      <c r="F115" s="165"/>
      <c r="G115" s="166"/>
      <c r="H115" s="166"/>
      <c r="I115" s="246"/>
      <c r="J115" s="247"/>
      <c r="K115" s="248"/>
      <c r="L115" s="249"/>
      <c r="M115" s="250"/>
      <c r="N115" s="103"/>
      <c r="O115" s="103"/>
      <c r="P115" s="104"/>
      <c r="Q115" s="84"/>
    </row>
    <row r="116" spans="2:17" s="3" customFormat="1" ht="25.25" customHeight="1" thickBot="1" x14ac:dyDescent="0.2">
      <c r="D116" s="31"/>
      <c r="E116" s="31"/>
      <c r="F116" s="31"/>
      <c r="G116" s="31"/>
      <c r="H116" s="31"/>
      <c r="I116" s="31"/>
      <c r="J116" s="31"/>
      <c r="K116" s="31"/>
      <c r="L116" s="31"/>
      <c r="M116" s="31"/>
      <c r="N116" s="31"/>
      <c r="O116" s="34" t="s">
        <v>37</v>
      </c>
      <c r="P116" s="24">
        <f xml:space="preserve"> SUM(P97:P115)</f>
        <v>0</v>
      </c>
      <c r="Q116" s="32"/>
    </row>
    <row r="117" spans="2:17" s="3" customFormat="1" ht="15.5" customHeight="1" x14ac:dyDescent="0.2">
      <c r="B117" s="198" t="s">
        <v>85</v>
      </c>
      <c r="C117" s="171"/>
      <c r="D117" s="171"/>
      <c r="E117" s="171"/>
      <c r="F117" s="171"/>
      <c r="G117" s="171"/>
      <c r="H117" s="171"/>
      <c r="I117" s="171"/>
      <c r="J117" s="171"/>
      <c r="K117" s="171"/>
      <c r="L117" s="171"/>
    </row>
    <row r="118" spans="2:17" s="3" customFormat="1" ht="15.5" customHeight="1" x14ac:dyDescent="0.2">
      <c r="B118" s="35" t="s">
        <v>86</v>
      </c>
      <c r="C118"/>
      <c r="D118"/>
      <c r="E118"/>
      <c r="F118"/>
      <c r="G118"/>
      <c r="H118"/>
      <c r="I118"/>
      <c r="J118"/>
      <c r="K118"/>
      <c r="L118"/>
    </row>
    <row r="119" spans="2:17" s="3" customFormat="1" ht="33" customHeight="1" thickBot="1" x14ac:dyDescent="0.2"/>
    <row r="120" spans="2:17" s="3" customFormat="1" ht="15" customHeight="1" x14ac:dyDescent="0.15">
      <c r="B120" s="252" t="s">
        <v>39</v>
      </c>
      <c r="C120" s="167"/>
      <c r="D120" s="168"/>
      <c r="E120" s="168"/>
      <c r="F120" s="168"/>
      <c r="G120" s="168"/>
      <c r="H120" s="168"/>
      <c r="I120" s="168"/>
      <c r="J120" s="168"/>
      <c r="K120" s="168"/>
      <c r="L120" s="168"/>
      <c r="M120" s="168"/>
      <c r="N120" s="168"/>
      <c r="O120" s="168"/>
      <c r="P120" s="168"/>
      <c r="Q120" s="169"/>
    </row>
    <row r="121" spans="2:17" s="3" customFormat="1" ht="15" customHeight="1" x14ac:dyDescent="0.15">
      <c r="B121" s="253"/>
      <c r="C121" s="170"/>
      <c r="D121" s="171"/>
      <c r="E121" s="171"/>
      <c r="F121" s="171"/>
      <c r="G121" s="171"/>
      <c r="H121" s="171"/>
      <c r="I121" s="171"/>
      <c r="J121" s="171"/>
      <c r="K121" s="171"/>
      <c r="L121" s="171"/>
      <c r="M121" s="171"/>
      <c r="N121" s="171"/>
      <c r="O121" s="171"/>
      <c r="P121" s="171"/>
      <c r="Q121" s="172"/>
    </row>
    <row r="122" spans="2:17" s="3" customFormat="1" ht="12.75" customHeight="1" x14ac:dyDescent="0.15">
      <c r="B122" s="253"/>
      <c r="C122" s="170"/>
      <c r="D122" s="171"/>
      <c r="E122" s="171"/>
      <c r="F122" s="171"/>
      <c r="G122" s="171"/>
      <c r="H122" s="171"/>
      <c r="I122" s="171"/>
      <c r="J122" s="171"/>
      <c r="K122" s="171"/>
      <c r="L122" s="171"/>
      <c r="M122" s="171"/>
      <c r="N122" s="171"/>
      <c r="O122" s="171"/>
      <c r="P122" s="171"/>
      <c r="Q122" s="172"/>
    </row>
    <row r="123" spans="2:17" s="3" customFormat="1" ht="12.75" customHeight="1" x14ac:dyDescent="0.15">
      <c r="B123" s="253"/>
      <c r="C123" s="170"/>
      <c r="D123" s="171"/>
      <c r="E123" s="171"/>
      <c r="F123" s="171"/>
      <c r="G123" s="171"/>
      <c r="H123" s="171"/>
      <c r="I123" s="171"/>
      <c r="J123" s="171"/>
      <c r="K123" s="171"/>
      <c r="L123" s="171"/>
      <c r="M123" s="171"/>
      <c r="N123" s="171"/>
      <c r="O123" s="171"/>
      <c r="P123" s="171"/>
      <c r="Q123" s="172"/>
    </row>
    <row r="124" spans="2:17" s="3" customFormat="1" ht="12.75" customHeight="1" x14ac:dyDescent="0.15">
      <c r="B124" s="253"/>
      <c r="C124" s="170"/>
      <c r="D124" s="171"/>
      <c r="E124" s="171"/>
      <c r="F124" s="171"/>
      <c r="G124" s="171"/>
      <c r="H124" s="171"/>
      <c r="I124" s="171"/>
      <c r="J124" s="171"/>
      <c r="K124" s="171"/>
      <c r="L124" s="171"/>
      <c r="M124" s="171"/>
      <c r="N124" s="171"/>
      <c r="O124" s="171"/>
      <c r="P124" s="171"/>
      <c r="Q124" s="172"/>
    </row>
    <row r="125" spans="2:17" s="3" customFormat="1" ht="12.75" customHeight="1" thickBot="1" x14ac:dyDescent="0.2">
      <c r="B125" s="254"/>
      <c r="C125" s="173"/>
      <c r="D125" s="174"/>
      <c r="E125" s="174"/>
      <c r="F125" s="174"/>
      <c r="G125" s="174"/>
      <c r="H125" s="174"/>
      <c r="I125" s="174"/>
      <c r="J125" s="174"/>
      <c r="K125" s="174"/>
      <c r="L125" s="174"/>
      <c r="M125" s="174"/>
      <c r="N125" s="174"/>
      <c r="O125" s="174"/>
      <c r="P125" s="174"/>
      <c r="Q125" s="175"/>
    </row>
    <row r="126" spans="2:17" s="3" customFormat="1" ht="36.5" customHeight="1" x14ac:dyDescent="0.15"/>
    <row r="127" spans="2:17" s="3" customFormat="1" ht="28.5" customHeight="1" x14ac:dyDescent="0.15">
      <c r="B127" s="63" t="s">
        <v>87</v>
      </c>
      <c r="C127" s="10"/>
      <c r="D127" s="10"/>
      <c r="E127" s="10"/>
      <c r="F127" s="10"/>
      <c r="G127" s="10"/>
    </row>
    <row r="128" spans="2:17" s="3" customFormat="1" ht="17" customHeight="1" thickBot="1" x14ac:dyDescent="0.2"/>
    <row r="129" spans="2:19" s="3" customFormat="1" ht="74.5" customHeight="1" thickBot="1" x14ac:dyDescent="0.2">
      <c r="B129" s="167" t="s">
        <v>56</v>
      </c>
      <c r="C129" s="255"/>
      <c r="D129" s="255"/>
      <c r="E129" s="124">
        <v>48</v>
      </c>
      <c r="F129" s="4"/>
      <c r="G129" s="244" t="s">
        <v>88</v>
      </c>
      <c r="H129" s="245"/>
      <c r="I129" s="105">
        <f xml:space="preserve"> SUM(P137:P154)</f>
        <v>0</v>
      </c>
      <c r="J129" s="4"/>
      <c r="L129" s="130" t="str">
        <f>IF(AND(I130&gt;=20,I131&gt;=20,I129&gt;=80,I133="Oui"),"Vous avez documenté suffisamment de crédits dans ce domaine.","ATTENTION : Vous n’avez pas documenté suffisamment de crédits dans ce domaine.")</f>
        <v>ATTENTION : Vous n’avez pas documenté suffisamment de crédits dans ce domaine.</v>
      </c>
      <c r="M129" s="192"/>
      <c r="N129" s="192"/>
      <c r="O129" s="192"/>
      <c r="P129" s="192"/>
      <c r="Q129" s="193"/>
      <c r="R129" s="4"/>
      <c r="S129" s="4"/>
    </row>
    <row r="130" spans="2:19" s="3" customFormat="1" ht="74.5" customHeight="1" thickBot="1" x14ac:dyDescent="0.2">
      <c r="B130" s="271" t="s">
        <v>89</v>
      </c>
      <c r="C130" s="272"/>
      <c r="D130" s="272"/>
      <c r="E130" s="125" t="s">
        <v>67</v>
      </c>
      <c r="F130" s="4"/>
      <c r="G130" s="275" t="s">
        <v>90</v>
      </c>
      <c r="H130" s="276"/>
      <c r="I130" s="106">
        <f>SUMIF(I137:I154,"Séminaire",P137:P154)</f>
        <v>0</v>
      </c>
      <c r="J130" s="4"/>
      <c r="L130" s="162" t="str">
        <f>IF((I130&gt;=20),"Vous avez documenté suffisamment de crédits pour des séminaires dans ce domaine.","ATTENTION : Vous n’avez pas documenté suffisamment de crédits pour des séminaires dans ce domaine.")</f>
        <v>ATTENTION : Vous n’avez pas documenté suffisamment de crédits pour des séminaires dans ce domaine.</v>
      </c>
      <c r="M130" s="163"/>
      <c r="N130" s="163"/>
      <c r="O130" s="163"/>
      <c r="P130" s="163"/>
      <c r="Q130" s="164"/>
      <c r="R130" s="4"/>
      <c r="S130" s="4"/>
    </row>
    <row r="131" spans="2:19" s="3" customFormat="1" ht="74.5" customHeight="1" thickBot="1" x14ac:dyDescent="0.2">
      <c r="B131" s="273" t="s">
        <v>91</v>
      </c>
      <c r="C131" s="274"/>
      <c r="D131" s="274"/>
      <c r="E131" s="126" t="s">
        <v>67</v>
      </c>
      <c r="F131" s="4"/>
      <c r="G131" s="277" t="s">
        <v>92</v>
      </c>
      <c r="H131" s="278"/>
      <c r="I131" s="107">
        <f>SUMIF(I137:I154,"Atelier",P137:P154)</f>
        <v>0</v>
      </c>
      <c r="J131" s="4"/>
      <c r="L131" s="162" t="str">
        <f>IF((I131&gt;=20),"Vous avez documenté suffisamment de crédits pour des ateliers dans ce domaine.","ATTENTION : Vous n’avez pas documenté suffisamment de crédits pour des ateliers dans ce domaine.")</f>
        <v>ATTENTION : Vous n’avez pas documenté suffisamment de crédits pour des ateliers dans ce domaine.</v>
      </c>
      <c r="M131" s="163"/>
      <c r="N131" s="163"/>
      <c r="O131" s="163"/>
      <c r="P131" s="163"/>
      <c r="Q131" s="164"/>
      <c r="R131" s="4"/>
      <c r="S131" s="4"/>
    </row>
    <row r="132" spans="2:19" s="3" customFormat="1" ht="14" customHeight="1" thickBot="1" x14ac:dyDescent="0.2">
      <c r="G132" s="65"/>
      <c r="H132" s="65"/>
    </row>
    <row r="133" spans="2:19" s="3" customFormat="1" ht="67" customHeight="1" thickBot="1" x14ac:dyDescent="0.2">
      <c r="G133" s="133" t="s">
        <v>76</v>
      </c>
      <c r="H133" s="134"/>
      <c r="I133" s="11" t="str">
        <f>IF(AND(COUNTIF(B137:B154,"Connaissances générales")&gt;0,COUNTIF(B137:B154,"Connaissances juridiques de base")&gt;0,COUNTIF(B137:B154,"Connaissances spécifiques")&gt;0),"Oui","Non")</f>
        <v>Non</v>
      </c>
    </row>
    <row r="134" spans="2:19" s="3" customFormat="1" ht="14" customHeight="1" x14ac:dyDescent="0.15"/>
    <row r="135" spans="2:19" s="3" customFormat="1" ht="14" customHeight="1" thickBot="1" x14ac:dyDescent="0.2"/>
    <row r="136" spans="2:19" s="3" customFormat="1" ht="53.75" customHeight="1" thickBot="1" x14ac:dyDescent="0.2">
      <c r="B136" s="13" t="s">
        <v>77</v>
      </c>
      <c r="C136" s="16" t="s">
        <v>78</v>
      </c>
      <c r="D136" s="213" t="s">
        <v>79</v>
      </c>
      <c r="E136" s="214"/>
      <c r="F136" s="213" t="s">
        <v>80</v>
      </c>
      <c r="G136" s="214"/>
      <c r="H136" s="214"/>
      <c r="I136" s="194" t="s">
        <v>81</v>
      </c>
      <c r="J136" s="189"/>
      <c r="K136" s="251"/>
      <c r="L136" s="213" t="s">
        <v>82</v>
      </c>
      <c r="M136" s="214"/>
      <c r="N136" s="16" t="s">
        <v>33</v>
      </c>
      <c r="O136" s="16" t="s">
        <v>34</v>
      </c>
      <c r="P136" s="16" t="s">
        <v>83</v>
      </c>
      <c r="Q136" s="14" t="s">
        <v>10</v>
      </c>
    </row>
    <row r="137" spans="2:19" s="3" customFormat="1" ht="31.5" customHeight="1" x14ac:dyDescent="0.15">
      <c r="B137" s="129" t="s">
        <v>84</v>
      </c>
      <c r="C137" s="74"/>
      <c r="D137" s="158"/>
      <c r="E137" s="159"/>
      <c r="F137" s="158"/>
      <c r="G137" s="159"/>
      <c r="H137" s="159"/>
      <c r="I137" s="158"/>
      <c r="J137" s="159"/>
      <c r="K137" s="159"/>
      <c r="L137" s="160"/>
      <c r="M137" s="161"/>
      <c r="N137" s="101"/>
      <c r="O137" s="101"/>
      <c r="P137" s="102"/>
      <c r="Q137" s="78"/>
    </row>
    <row r="138" spans="2:19" s="3" customFormat="1" ht="25.5" customHeight="1" x14ac:dyDescent="0.15">
      <c r="B138" s="129" t="s">
        <v>84</v>
      </c>
      <c r="C138" s="74"/>
      <c r="D138" s="158"/>
      <c r="E138" s="159"/>
      <c r="F138" s="158"/>
      <c r="G138" s="159"/>
      <c r="H138" s="159"/>
      <c r="I138" s="158"/>
      <c r="J138" s="159"/>
      <c r="K138" s="159"/>
      <c r="L138" s="160"/>
      <c r="M138" s="161"/>
      <c r="N138" s="101"/>
      <c r="O138" s="101"/>
      <c r="P138" s="102"/>
      <c r="Q138" s="78"/>
    </row>
    <row r="139" spans="2:19" s="3" customFormat="1" ht="25.5" customHeight="1" x14ac:dyDescent="0.15">
      <c r="B139" s="129" t="s">
        <v>84</v>
      </c>
      <c r="C139" s="74"/>
      <c r="D139" s="158"/>
      <c r="E139" s="159"/>
      <c r="F139" s="158"/>
      <c r="G139" s="159"/>
      <c r="H139" s="159"/>
      <c r="I139" s="158"/>
      <c r="J139" s="159"/>
      <c r="K139" s="159"/>
      <c r="L139" s="160"/>
      <c r="M139" s="161"/>
      <c r="N139" s="101"/>
      <c r="O139" s="101"/>
      <c r="P139" s="102"/>
      <c r="Q139" s="78"/>
    </row>
    <row r="140" spans="2:19" s="3" customFormat="1" ht="25.5" customHeight="1" x14ac:dyDescent="0.15">
      <c r="B140" s="129" t="s">
        <v>84</v>
      </c>
      <c r="C140" s="74"/>
      <c r="D140" s="158"/>
      <c r="E140" s="159"/>
      <c r="F140" s="158"/>
      <c r="G140" s="159"/>
      <c r="H140" s="159"/>
      <c r="I140" s="158"/>
      <c r="J140" s="159"/>
      <c r="K140" s="159"/>
      <c r="L140" s="160"/>
      <c r="M140" s="161"/>
      <c r="N140" s="101"/>
      <c r="O140" s="101"/>
      <c r="P140" s="102"/>
      <c r="Q140" s="78"/>
    </row>
    <row r="141" spans="2:19" s="3" customFormat="1" ht="25.5" customHeight="1" x14ac:dyDescent="0.15">
      <c r="B141" s="129" t="s">
        <v>84</v>
      </c>
      <c r="C141" s="74"/>
      <c r="D141" s="158"/>
      <c r="E141" s="159"/>
      <c r="F141" s="158"/>
      <c r="G141" s="159"/>
      <c r="H141" s="159"/>
      <c r="I141" s="158"/>
      <c r="J141" s="159"/>
      <c r="K141" s="159"/>
      <c r="L141" s="160"/>
      <c r="M141" s="161"/>
      <c r="N141" s="101"/>
      <c r="O141" s="101"/>
      <c r="P141" s="102"/>
      <c r="Q141" s="78"/>
    </row>
    <row r="142" spans="2:19" s="3" customFormat="1" ht="25.5" customHeight="1" x14ac:dyDescent="0.15">
      <c r="B142" s="129" t="s">
        <v>84</v>
      </c>
      <c r="C142" s="74"/>
      <c r="D142" s="158"/>
      <c r="E142" s="159"/>
      <c r="F142" s="158"/>
      <c r="G142" s="159"/>
      <c r="H142" s="159"/>
      <c r="I142" s="158"/>
      <c r="J142" s="159"/>
      <c r="K142" s="159"/>
      <c r="L142" s="160"/>
      <c r="M142" s="161"/>
      <c r="N142" s="101"/>
      <c r="O142" s="101"/>
      <c r="P142" s="102"/>
      <c r="Q142" s="78"/>
    </row>
    <row r="143" spans="2:19" s="3" customFormat="1" ht="25.5" customHeight="1" x14ac:dyDescent="0.15">
      <c r="B143" s="129" t="s">
        <v>84</v>
      </c>
      <c r="C143" s="74"/>
      <c r="D143" s="158"/>
      <c r="E143" s="159"/>
      <c r="F143" s="158"/>
      <c r="G143" s="159"/>
      <c r="H143" s="159"/>
      <c r="I143" s="158"/>
      <c r="J143" s="159"/>
      <c r="K143" s="159"/>
      <c r="L143" s="160"/>
      <c r="M143" s="161"/>
      <c r="N143" s="101"/>
      <c r="O143" s="101"/>
      <c r="P143" s="102"/>
      <c r="Q143" s="78"/>
    </row>
    <row r="144" spans="2:19" s="3" customFormat="1" ht="25.5" customHeight="1" x14ac:dyDescent="0.15">
      <c r="B144" s="129" t="s">
        <v>84</v>
      </c>
      <c r="C144" s="74"/>
      <c r="D144" s="158"/>
      <c r="E144" s="159"/>
      <c r="F144" s="158"/>
      <c r="G144" s="159"/>
      <c r="H144" s="159"/>
      <c r="I144" s="158"/>
      <c r="J144" s="159"/>
      <c r="K144" s="159"/>
      <c r="L144" s="160"/>
      <c r="M144" s="161"/>
      <c r="N144" s="101"/>
      <c r="O144" s="101"/>
      <c r="P144" s="102"/>
      <c r="Q144" s="78"/>
    </row>
    <row r="145" spans="2:17" s="3" customFormat="1" ht="25.5" customHeight="1" x14ac:dyDescent="0.15">
      <c r="B145" s="129" t="s">
        <v>84</v>
      </c>
      <c r="C145" s="74"/>
      <c r="D145" s="158"/>
      <c r="E145" s="159"/>
      <c r="F145" s="158"/>
      <c r="G145" s="159"/>
      <c r="H145" s="159"/>
      <c r="I145" s="158"/>
      <c r="J145" s="159"/>
      <c r="K145" s="159"/>
      <c r="L145" s="160"/>
      <c r="M145" s="161"/>
      <c r="N145" s="101"/>
      <c r="O145" s="101"/>
      <c r="P145" s="102"/>
      <c r="Q145" s="78"/>
    </row>
    <row r="146" spans="2:17" s="3" customFormat="1" ht="25.5" customHeight="1" x14ac:dyDescent="0.15">
      <c r="B146" s="129" t="s">
        <v>84</v>
      </c>
      <c r="C146" s="74"/>
      <c r="D146" s="158"/>
      <c r="E146" s="159"/>
      <c r="F146" s="158"/>
      <c r="G146" s="159"/>
      <c r="H146" s="159"/>
      <c r="I146" s="158"/>
      <c r="J146" s="159"/>
      <c r="K146" s="159"/>
      <c r="L146" s="160"/>
      <c r="M146" s="161"/>
      <c r="N146" s="101"/>
      <c r="O146" s="101"/>
      <c r="P146" s="102"/>
      <c r="Q146" s="78"/>
    </row>
    <row r="147" spans="2:17" s="3" customFormat="1" ht="25.5" customHeight="1" x14ac:dyDescent="0.15">
      <c r="B147" s="129" t="s">
        <v>84</v>
      </c>
      <c r="C147" s="74"/>
      <c r="D147" s="158"/>
      <c r="E147" s="159"/>
      <c r="F147" s="158"/>
      <c r="G147" s="159"/>
      <c r="H147" s="159"/>
      <c r="I147" s="158"/>
      <c r="J147" s="159"/>
      <c r="K147" s="159"/>
      <c r="L147" s="160"/>
      <c r="M147" s="161"/>
      <c r="N147" s="101"/>
      <c r="O147" s="101"/>
      <c r="P147" s="102"/>
      <c r="Q147" s="78"/>
    </row>
    <row r="148" spans="2:17" s="3" customFormat="1" ht="25.5" customHeight="1" x14ac:dyDescent="0.15">
      <c r="B148" s="129" t="s">
        <v>84</v>
      </c>
      <c r="C148" s="74"/>
      <c r="D148" s="158"/>
      <c r="E148" s="159"/>
      <c r="F148" s="158"/>
      <c r="G148" s="159"/>
      <c r="H148" s="159"/>
      <c r="I148" s="158"/>
      <c r="J148" s="159"/>
      <c r="K148" s="159"/>
      <c r="L148" s="160"/>
      <c r="M148" s="161"/>
      <c r="N148" s="101"/>
      <c r="O148" s="101"/>
      <c r="P148" s="102"/>
      <c r="Q148" s="78"/>
    </row>
    <row r="149" spans="2:17" s="3" customFormat="1" ht="25.5" customHeight="1" x14ac:dyDescent="0.15">
      <c r="B149" s="129" t="s">
        <v>84</v>
      </c>
      <c r="C149" s="74"/>
      <c r="D149" s="158"/>
      <c r="E149" s="159"/>
      <c r="F149" s="158"/>
      <c r="G149" s="159"/>
      <c r="H149" s="159"/>
      <c r="I149" s="158"/>
      <c r="J149" s="159"/>
      <c r="K149" s="159"/>
      <c r="L149" s="160"/>
      <c r="M149" s="161"/>
      <c r="N149" s="101"/>
      <c r="O149" s="101"/>
      <c r="P149" s="102"/>
      <c r="Q149" s="78"/>
    </row>
    <row r="150" spans="2:17" s="3" customFormat="1" ht="25.5" customHeight="1" x14ac:dyDescent="0.15">
      <c r="B150" s="129" t="s">
        <v>84</v>
      </c>
      <c r="C150" s="74"/>
      <c r="D150" s="158"/>
      <c r="E150" s="159"/>
      <c r="F150" s="158"/>
      <c r="G150" s="159"/>
      <c r="H150" s="159"/>
      <c r="I150" s="158"/>
      <c r="J150" s="159"/>
      <c r="K150" s="159"/>
      <c r="L150" s="160"/>
      <c r="M150" s="161"/>
      <c r="N150" s="101"/>
      <c r="O150" s="101"/>
      <c r="P150" s="102"/>
      <c r="Q150" s="78"/>
    </row>
    <row r="151" spans="2:17" s="3" customFormat="1" ht="25.5" customHeight="1" x14ac:dyDescent="0.15">
      <c r="B151" s="129" t="s">
        <v>84</v>
      </c>
      <c r="C151" s="74"/>
      <c r="D151" s="158"/>
      <c r="E151" s="159"/>
      <c r="F151" s="158"/>
      <c r="G151" s="159"/>
      <c r="H151" s="159"/>
      <c r="I151" s="158"/>
      <c r="J151" s="159"/>
      <c r="K151" s="159"/>
      <c r="L151" s="160"/>
      <c r="M151" s="161"/>
      <c r="N151" s="101"/>
      <c r="O151" s="101"/>
      <c r="P151" s="102"/>
      <c r="Q151" s="78"/>
    </row>
    <row r="152" spans="2:17" s="3" customFormat="1" ht="25.5" customHeight="1" x14ac:dyDescent="0.15">
      <c r="B152" s="129" t="s">
        <v>84</v>
      </c>
      <c r="C152" s="74"/>
      <c r="D152" s="158"/>
      <c r="E152" s="159"/>
      <c r="F152" s="158"/>
      <c r="G152" s="159"/>
      <c r="H152" s="159"/>
      <c r="I152" s="158"/>
      <c r="J152" s="159"/>
      <c r="K152" s="159"/>
      <c r="L152" s="160"/>
      <c r="M152" s="161"/>
      <c r="N152" s="101"/>
      <c r="O152" s="101"/>
      <c r="P152" s="102"/>
      <c r="Q152" s="78"/>
    </row>
    <row r="153" spans="2:17" s="3" customFormat="1" ht="25.5" customHeight="1" x14ac:dyDescent="0.15">
      <c r="B153" s="129" t="s">
        <v>84</v>
      </c>
      <c r="C153" s="74"/>
      <c r="D153" s="158"/>
      <c r="E153" s="159"/>
      <c r="F153" s="158"/>
      <c r="G153" s="159"/>
      <c r="H153" s="159"/>
      <c r="I153" s="158"/>
      <c r="J153" s="159"/>
      <c r="K153" s="159"/>
      <c r="L153" s="160"/>
      <c r="M153" s="161"/>
      <c r="N153" s="101"/>
      <c r="O153" s="101"/>
      <c r="P153" s="102"/>
      <c r="Q153" s="78"/>
    </row>
    <row r="154" spans="2:17" s="3" customFormat="1" ht="25.5" customHeight="1" thickBot="1" x14ac:dyDescent="0.2">
      <c r="B154" s="129" t="s">
        <v>84</v>
      </c>
      <c r="C154" s="79"/>
      <c r="D154" s="165"/>
      <c r="E154" s="166"/>
      <c r="F154" s="165"/>
      <c r="G154" s="166"/>
      <c r="H154" s="166"/>
      <c r="I154" s="165"/>
      <c r="J154" s="166"/>
      <c r="K154" s="166"/>
      <c r="L154" s="249"/>
      <c r="M154" s="250"/>
      <c r="N154" s="103"/>
      <c r="O154" s="103"/>
      <c r="P154" s="104"/>
      <c r="Q154" s="84"/>
    </row>
    <row r="155" spans="2:17" s="3" customFormat="1" ht="25.5" customHeight="1" thickBot="1" x14ac:dyDescent="0.2">
      <c r="D155" s="31"/>
      <c r="E155" s="31"/>
      <c r="F155" s="31"/>
      <c r="G155" s="31"/>
      <c r="H155" s="31"/>
      <c r="I155" s="31"/>
      <c r="J155" s="31"/>
      <c r="K155" s="31"/>
      <c r="L155" s="31"/>
      <c r="M155" s="31"/>
      <c r="N155" s="31"/>
      <c r="O155" s="34" t="s">
        <v>37</v>
      </c>
      <c r="P155" s="24">
        <f xml:space="preserve"> SUM(P137:P154)</f>
        <v>0</v>
      </c>
      <c r="Q155" s="32"/>
    </row>
    <row r="156" spans="2:17" s="3" customFormat="1" ht="25.5" customHeight="1" x14ac:dyDescent="0.2">
      <c r="B156" s="198" t="s">
        <v>85</v>
      </c>
      <c r="C156" s="171"/>
      <c r="D156" s="171"/>
      <c r="E156" s="171"/>
      <c r="F156" s="171"/>
      <c r="G156" s="171"/>
      <c r="H156" s="171"/>
      <c r="I156" s="171"/>
      <c r="J156" s="171"/>
      <c r="K156" s="171"/>
      <c r="L156" s="171"/>
    </row>
    <row r="157" spans="2:17" s="3" customFormat="1" ht="25.5" customHeight="1" x14ac:dyDescent="0.2">
      <c r="B157" s="35" t="s">
        <v>86</v>
      </c>
      <c r="C157"/>
      <c r="D157"/>
      <c r="E157"/>
      <c r="F157"/>
      <c r="G157"/>
      <c r="H157"/>
      <c r="I157"/>
      <c r="J157"/>
      <c r="K157"/>
      <c r="L157"/>
    </row>
    <row r="158" spans="2:17" s="3" customFormat="1" ht="14" customHeight="1" thickBot="1" x14ac:dyDescent="0.25">
      <c r="B158" s="35"/>
      <c r="C158"/>
      <c r="D158"/>
      <c r="E158"/>
      <c r="F158"/>
      <c r="G158"/>
      <c r="H158"/>
      <c r="I158"/>
      <c r="J158"/>
      <c r="K158"/>
      <c r="L158"/>
    </row>
    <row r="159" spans="2:17" s="3" customFormat="1" ht="14" customHeight="1" x14ac:dyDescent="0.15">
      <c r="B159" s="252" t="s">
        <v>39</v>
      </c>
      <c r="C159" s="167"/>
      <c r="D159" s="168"/>
      <c r="E159" s="168"/>
      <c r="F159" s="168"/>
      <c r="G159" s="168"/>
      <c r="H159" s="168"/>
      <c r="I159" s="168"/>
      <c r="J159" s="168"/>
      <c r="K159" s="168"/>
      <c r="L159" s="168"/>
      <c r="M159" s="168"/>
      <c r="N159" s="168"/>
      <c r="O159" s="168"/>
      <c r="P159" s="168"/>
      <c r="Q159" s="169"/>
    </row>
    <row r="160" spans="2:17" s="3" customFormat="1" ht="15.5" customHeight="1" x14ac:dyDescent="0.15">
      <c r="B160" s="253"/>
      <c r="C160" s="170"/>
      <c r="D160" s="171"/>
      <c r="E160" s="171"/>
      <c r="F160" s="171"/>
      <c r="G160" s="171"/>
      <c r="H160" s="171"/>
      <c r="I160" s="171"/>
      <c r="J160" s="171"/>
      <c r="K160" s="171"/>
      <c r="L160" s="171"/>
      <c r="M160" s="171"/>
      <c r="N160" s="171"/>
      <c r="O160" s="171"/>
      <c r="P160" s="171"/>
      <c r="Q160" s="172"/>
    </row>
    <row r="161" spans="2:19" s="3" customFormat="1" ht="14" customHeight="1" x14ac:dyDescent="0.15">
      <c r="B161" s="253"/>
      <c r="C161" s="170"/>
      <c r="D161" s="171"/>
      <c r="E161" s="171"/>
      <c r="F161" s="171"/>
      <c r="G161" s="171"/>
      <c r="H161" s="171"/>
      <c r="I161" s="171"/>
      <c r="J161" s="171"/>
      <c r="K161" s="171"/>
      <c r="L161" s="171"/>
      <c r="M161" s="171"/>
      <c r="N161" s="171"/>
      <c r="O161" s="171"/>
      <c r="P161" s="171"/>
      <c r="Q161" s="172"/>
    </row>
    <row r="162" spans="2:19" s="3" customFormat="1" ht="12.75" customHeight="1" x14ac:dyDescent="0.15">
      <c r="B162" s="253"/>
      <c r="C162" s="170"/>
      <c r="D162" s="171"/>
      <c r="E162" s="171"/>
      <c r="F162" s="171"/>
      <c r="G162" s="171"/>
      <c r="H162" s="171"/>
      <c r="I162" s="171"/>
      <c r="J162" s="171"/>
      <c r="K162" s="171"/>
      <c r="L162" s="171"/>
      <c r="M162" s="171"/>
      <c r="N162" s="171"/>
      <c r="O162" s="171"/>
      <c r="P162" s="171"/>
      <c r="Q162" s="172"/>
    </row>
    <row r="163" spans="2:19" s="3" customFormat="1" ht="12.75" customHeight="1" x14ac:dyDescent="0.15">
      <c r="B163" s="253"/>
      <c r="C163" s="170"/>
      <c r="D163" s="171"/>
      <c r="E163" s="171"/>
      <c r="F163" s="171"/>
      <c r="G163" s="171"/>
      <c r="H163" s="171"/>
      <c r="I163" s="171"/>
      <c r="J163" s="171"/>
      <c r="K163" s="171"/>
      <c r="L163" s="171"/>
      <c r="M163" s="171"/>
      <c r="N163" s="171"/>
      <c r="O163" s="171"/>
      <c r="P163" s="171"/>
      <c r="Q163" s="172"/>
    </row>
    <row r="164" spans="2:19" s="3" customFormat="1" ht="12.75" customHeight="1" thickBot="1" x14ac:dyDescent="0.2">
      <c r="B164" s="254"/>
      <c r="C164" s="173"/>
      <c r="D164" s="174"/>
      <c r="E164" s="174"/>
      <c r="F164" s="174"/>
      <c r="G164" s="174"/>
      <c r="H164" s="174"/>
      <c r="I164" s="174"/>
      <c r="J164" s="174"/>
      <c r="K164" s="174"/>
      <c r="L164" s="174"/>
      <c r="M164" s="174"/>
      <c r="N164" s="174"/>
      <c r="O164" s="174"/>
      <c r="P164" s="174"/>
      <c r="Q164" s="175"/>
    </row>
    <row r="165" spans="2:19" s="3" customFormat="1" ht="12.75" customHeight="1" x14ac:dyDescent="0.15"/>
    <row r="166" spans="2:19" s="3" customFormat="1" ht="31" customHeight="1" x14ac:dyDescent="0.2">
      <c r="B166" s="215" t="s">
        <v>93</v>
      </c>
      <c r="C166" s="215"/>
      <c r="D166" s="215"/>
      <c r="E166" s="215"/>
      <c r="F166" s="215"/>
      <c r="G166" s="215"/>
      <c r="H166" s="171"/>
      <c r="I166" s="171"/>
      <c r="J166" s="171"/>
      <c r="K166" s="171"/>
      <c r="L166" s="171"/>
      <c r="M166" s="171"/>
      <c r="N166" s="171"/>
      <c r="O166" s="171"/>
      <c r="P166" s="171"/>
    </row>
    <row r="167" spans="2:19" s="3" customFormat="1" ht="13.5" customHeight="1" thickBot="1" x14ac:dyDescent="0.2"/>
    <row r="168" spans="2:19" s="3" customFormat="1" ht="59" customHeight="1" thickBot="1" x14ac:dyDescent="0.25">
      <c r="B168" s="123" t="s">
        <v>74</v>
      </c>
      <c r="C168" s="118"/>
      <c r="D168" s="119"/>
      <c r="E168" s="133" t="s">
        <v>75</v>
      </c>
      <c r="F168" s="135"/>
      <c r="G168" s="11">
        <f xml:space="preserve"> SUM(P172:P189)</f>
        <v>0</v>
      </c>
      <c r="I168" s="133" t="s">
        <v>76</v>
      </c>
      <c r="J168" s="134"/>
      <c r="K168" s="11" t="str">
        <f>IF(AND(COUNTIF(B172:B189,"Connaissances générales")&gt;0,COUNTIF(B172:B189,"Connaissances juridiques de base")&gt;0,COUNTIF(B172:B189,"Connaissances spécifiques")&gt;0),"Oui","Non")</f>
        <v>Non</v>
      </c>
      <c r="L168" s="116"/>
      <c r="M168" s="117"/>
      <c r="N168" s="130" t="str">
        <f>IF((G168&gt;=60),"Vous avez documenté suffisamment de crédits dans ce domaine.","ATTENTION : Vous n’avez pas documenté suffisamment de crédits dans ce domaine.")</f>
        <v>ATTENTION : Vous n’avez pas documenté suffisamment de crédits dans ce domaine.</v>
      </c>
      <c r="O168" s="131"/>
      <c r="P168" s="131"/>
      <c r="Q168" s="132"/>
    </row>
    <row r="169" spans="2:19" s="3" customFormat="1" ht="16" customHeight="1" thickBot="1" x14ac:dyDescent="0.2">
      <c r="R169" s="4"/>
      <c r="S169" s="4"/>
    </row>
    <row r="170" spans="2:19" s="3" customFormat="1" ht="14" hidden="1" customHeight="1" thickBot="1" x14ac:dyDescent="0.2"/>
    <row r="171" spans="2:19" s="3" customFormat="1" ht="61.5" customHeight="1" thickBot="1" x14ac:dyDescent="0.2">
      <c r="B171" s="13" t="s">
        <v>77</v>
      </c>
      <c r="C171" s="16" t="s">
        <v>78</v>
      </c>
      <c r="D171" s="213" t="s">
        <v>79</v>
      </c>
      <c r="E171" s="214"/>
      <c r="F171" s="213" t="s">
        <v>80</v>
      </c>
      <c r="G171" s="214"/>
      <c r="H171" s="214"/>
      <c r="I171" s="194" t="s">
        <v>81</v>
      </c>
      <c r="J171" s="189"/>
      <c r="K171" s="251"/>
      <c r="L171" s="213" t="s">
        <v>82</v>
      </c>
      <c r="M171" s="214"/>
      <c r="N171" s="16" t="s">
        <v>33</v>
      </c>
      <c r="O171" s="16" t="s">
        <v>34</v>
      </c>
      <c r="P171" s="16" t="s">
        <v>83</v>
      </c>
      <c r="Q171" s="14" t="s">
        <v>10</v>
      </c>
    </row>
    <row r="172" spans="2:19" s="3" customFormat="1" ht="31" customHeight="1" x14ac:dyDescent="0.15">
      <c r="B172" s="129" t="s">
        <v>84</v>
      </c>
      <c r="C172" s="74"/>
      <c r="D172" s="158"/>
      <c r="E172" s="159"/>
      <c r="F172" s="158"/>
      <c r="G172" s="159"/>
      <c r="H172" s="159"/>
      <c r="I172" s="158"/>
      <c r="J172" s="159"/>
      <c r="K172" s="159"/>
      <c r="L172" s="160"/>
      <c r="M172" s="161"/>
      <c r="N172" s="101"/>
      <c r="O172" s="101"/>
      <c r="P172" s="102"/>
      <c r="Q172" s="78"/>
    </row>
    <row r="173" spans="2:19" s="3" customFormat="1" ht="25.5" customHeight="1" x14ac:dyDescent="0.15">
      <c r="B173" s="129" t="s">
        <v>84</v>
      </c>
      <c r="C173" s="74"/>
      <c r="D173" s="158"/>
      <c r="E173" s="159"/>
      <c r="F173" s="158"/>
      <c r="G173" s="159"/>
      <c r="H173" s="159"/>
      <c r="I173" s="158"/>
      <c r="J173" s="159"/>
      <c r="K173" s="159"/>
      <c r="L173" s="160"/>
      <c r="M173" s="161"/>
      <c r="N173" s="101"/>
      <c r="O173" s="101"/>
      <c r="P173" s="102"/>
      <c r="Q173" s="78"/>
    </row>
    <row r="174" spans="2:19" s="3" customFormat="1" ht="25.5" customHeight="1" x14ac:dyDescent="0.15">
      <c r="B174" s="129" t="s">
        <v>84</v>
      </c>
      <c r="C174" s="74"/>
      <c r="D174" s="158"/>
      <c r="E174" s="159"/>
      <c r="F174" s="158"/>
      <c r="G174" s="159"/>
      <c r="H174" s="159"/>
      <c r="I174" s="158"/>
      <c r="J174" s="159"/>
      <c r="K174" s="159"/>
      <c r="L174" s="160"/>
      <c r="M174" s="161"/>
      <c r="N174" s="101"/>
      <c r="O174" s="101"/>
      <c r="P174" s="102"/>
      <c r="Q174" s="78"/>
    </row>
    <row r="175" spans="2:19" s="3" customFormat="1" ht="25.5" customHeight="1" x14ac:dyDescent="0.15">
      <c r="B175" s="129" t="s">
        <v>84</v>
      </c>
      <c r="C175" s="74"/>
      <c r="D175" s="158"/>
      <c r="E175" s="159"/>
      <c r="F175" s="158"/>
      <c r="G175" s="159"/>
      <c r="H175" s="159"/>
      <c r="I175" s="158"/>
      <c r="J175" s="159"/>
      <c r="K175" s="159"/>
      <c r="L175" s="160"/>
      <c r="M175" s="161"/>
      <c r="N175" s="101"/>
      <c r="O175" s="101"/>
      <c r="P175" s="102"/>
      <c r="Q175" s="78"/>
    </row>
    <row r="176" spans="2:19" s="3" customFormat="1" ht="25.5" customHeight="1" x14ac:dyDescent="0.15">
      <c r="B176" s="129" t="s">
        <v>84</v>
      </c>
      <c r="C176" s="74"/>
      <c r="D176" s="158"/>
      <c r="E176" s="159"/>
      <c r="F176" s="158"/>
      <c r="G176" s="159"/>
      <c r="H176" s="159"/>
      <c r="I176" s="158"/>
      <c r="J176" s="159"/>
      <c r="K176" s="159"/>
      <c r="L176" s="160"/>
      <c r="M176" s="161"/>
      <c r="N176" s="101"/>
      <c r="O176" s="101"/>
      <c r="P176" s="102"/>
      <c r="Q176" s="78"/>
    </row>
    <row r="177" spans="2:17" s="3" customFormat="1" ht="25.5" customHeight="1" x14ac:dyDescent="0.15">
      <c r="B177" s="129" t="s">
        <v>84</v>
      </c>
      <c r="C177" s="74"/>
      <c r="D177" s="158"/>
      <c r="E177" s="159"/>
      <c r="F177" s="158"/>
      <c r="G177" s="159"/>
      <c r="H177" s="159"/>
      <c r="I177" s="158"/>
      <c r="J177" s="159"/>
      <c r="K177" s="159"/>
      <c r="L177" s="160"/>
      <c r="M177" s="161"/>
      <c r="N177" s="101"/>
      <c r="O177" s="101"/>
      <c r="P177" s="102"/>
      <c r="Q177" s="78"/>
    </row>
    <row r="178" spans="2:17" s="3" customFormat="1" ht="25.5" customHeight="1" x14ac:dyDescent="0.15">
      <c r="B178" s="129" t="s">
        <v>84</v>
      </c>
      <c r="C178" s="74"/>
      <c r="D178" s="158"/>
      <c r="E178" s="159"/>
      <c r="F178" s="158"/>
      <c r="G178" s="159"/>
      <c r="H178" s="159"/>
      <c r="I178" s="158"/>
      <c r="J178" s="159"/>
      <c r="K178" s="159"/>
      <c r="L178" s="160"/>
      <c r="M178" s="161"/>
      <c r="N178" s="101"/>
      <c r="O178" s="101"/>
      <c r="P178" s="102"/>
      <c r="Q178" s="78"/>
    </row>
    <row r="179" spans="2:17" s="3" customFormat="1" ht="25.5" customHeight="1" x14ac:dyDescent="0.15">
      <c r="B179" s="129" t="s">
        <v>84</v>
      </c>
      <c r="C179" s="74"/>
      <c r="D179" s="158"/>
      <c r="E179" s="159"/>
      <c r="F179" s="158"/>
      <c r="G179" s="159"/>
      <c r="H179" s="159"/>
      <c r="I179" s="158"/>
      <c r="J179" s="159"/>
      <c r="K179" s="159"/>
      <c r="L179" s="160"/>
      <c r="M179" s="161"/>
      <c r="N179" s="101"/>
      <c r="O179" s="101"/>
      <c r="P179" s="102"/>
      <c r="Q179" s="78"/>
    </row>
    <row r="180" spans="2:17" s="3" customFormat="1" ht="25.5" customHeight="1" x14ac:dyDescent="0.15">
      <c r="B180" s="129" t="s">
        <v>84</v>
      </c>
      <c r="C180" s="74"/>
      <c r="D180" s="158"/>
      <c r="E180" s="159"/>
      <c r="F180" s="158"/>
      <c r="G180" s="159"/>
      <c r="H180" s="159"/>
      <c r="I180" s="158"/>
      <c r="J180" s="159"/>
      <c r="K180" s="159"/>
      <c r="L180" s="160"/>
      <c r="M180" s="161"/>
      <c r="N180" s="101"/>
      <c r="O180" s="101"/>
      <c r="P180" s="102"/>
      <c r="Q180" s="78"/>
    </row>
    <row r="181" spans="2:17" s="3" customFormat="1" ht="25.5" customHeight="1" x14ac:dyDescent="0.15">
      <c r="B181" s="129" t="s">
        <v>84</v>
      </c>
      <c r="C181" s="74"/>
      <c r="D181" s="158"/>
      <c r="E181" s="159"/>
      <c r="F181" s="158"/>
      <c r="G181" s="159"/>
      <c r="H181" s="159"/>
      <c r="I181" s="158"/>
      <c r="J181" s="159"/>
      <c r="K181" s="159"/>
      <c r="L181" s="160"/>
      <c r="M181" s="161"/>
      <c r="N181" s="101"/>
      <c r="O181" s="101"/>
      <c r="P181" s="102"/>
      <c r="Q181" s="78"/>
    </row>
    <row r="182" spans="2:17" s="3" customFormat="1" ht="25.5" customHeight="1" x14ac:dyDescent="0.15">
      <c r="B182" s="129" t="s">
        <v>84</v>
      </c>
      <c r="C182" s="74"/>
      <c r="D182" s="158"/>
      <c r="E182" s="159"/>
      <c r="F182" s="158"/>
      <c r="G182" s="159"/>
      <c r="H182" s="159"/>
      <c r="I182" s="158"/>
      <c r="J182" s="159"/>
      <c r="K182" s="159"/>
      <c r="L182" s="160"/>
      <c r="M182" s="161"/>
      <c r="N182" s="101"/>
      <c r="O182" s="101"/>
      <c r="P182" s="102"/>
      <c r="Q182" s="78"/>
    </row>
    <row r="183" spans="2:17" s="3" customFormat="1" ht="25.5" customHeight="1" x14ac:dyDescent="0.15">
      <c r="B183" s="129" t="s">
        <v>84</v>
      </c>
      <c r="C183" s="74"/>
      <c r="D183" s="158"/>
      <c r="E183" s="159"/>
      <c r="F183" s="158"/>
      <c r="G183" s="159"/>
      <c r="H183" s="159"/>
      <c r="I183" s="158"/>
      <c r="J183" s="159"/>
      <c r="K183" s="159"/>
      <c r="L183" s="160"/>
      <c r="M183" s="161"/>
      <c r="N183" s="101"/>
      <c r="O183" s="101"/>
      <c r="P183" s="102"/>
      <c r="Q183" s="78"/>
    </row>
    <row r="184" spans="2:17" s="3" customFormat="1" ht="25.5" customHeight="1" x14ac:dyDescent="0.15">
      <c r="B184" s="129" t="s">
        <v>84</v>
      </c>
      <c r="C184" s="74"/>
      <c r="D184" s="158"/>
      <c r="E184" s="159"/>
      <c r="F184" s="158"/>
      <c r="G184" s="159"/>
      <c r="H184" s="159"/>
      <c r="I184" s="158"/>
      <c r="J184" s="159"/>
      <c r="K184" s="159"/>
      <c r="L184" s="160"/>
      <c r="M184" s="161"/>
      <c r="N184" s="101"/>
      <c r="O184" s="101"/>
      <c r="P184" s="102"/>
      <c r="Q184" s="78"/>
    </row>
    <row r="185" spans="2:17" s="3" customFormat="1" ht="25.5" customHeight="1" x14ac:dyDescent="0.15">
      <c r="B185" s="129" t="s">
        <v>84</v>
      </c>
      <c r="C185" s="74"/>
      <c r="D185" s="158"/>
      <c r="E185" s="159"/>
      <c r="F185" s="158"/>
      <c r="G185" s="159"/>
      <c r="H185" s="159"/>
      <c r="I185" s="158"/>
      <c r="J185" s="159"/>
      <c r="K185" s="159"/>
      <c r="L185" s="160"/>
      <c r="M185" s="161"/>
      <c r="N185" s="101"/>
      <c r="O185" s="101"/>
      <c r="P185" s="102"/>
      <c r="Q185" s="78"/>
    </row>
    <row r="186" spans="2:17" s="3" customFormat="1" ht="25.5" customHeight="1" x14ac:dyDescent="0.15">
      <c r="B186" s="129" t="s">
        <v>84</v>
      </c>
      <c r="C186" s="74"/>
      <c r="D186" s="158"/>
      <c r="E186" s="159"/>
      <c r="F186" s="158"/>
      <c r="G186" s="159"/>
      <c r="H186" s="159"/>
      <c r="I186" s="158"/>
      <c r="J186" s="159"/>
      <c r="K186" s="159"/>
      <c r="L186" s="160"/>
      <c r="M186" s="161"/>
      <c r="N186" s="101"/>
      <c r="O186" s="101"/>
      <c r="P186" s="102"/>
      <c r="Q186" s="78"/>
    </row>
    <row r="187" spans="2:17" s="3" customFormat="1" ht="25.5" customHeight="1" x14ac:dyDescent="0.15">
      <c r="B187" s="129" t="s">
        <v>84</v>
      </c>
      <c r="C187" s="74"/>
      <c r="D187" s="158"/>
      <c r="E187" s="159"/>
      <c r="F187" s="158"/>
      <c r="G187" s="159"/>
      <c r="H187" s="159"/>
      <c r="I187" s="158"/>
      <c r="J187" s="159"/>
      <c r="K187" s="159"/>
      <c r="L187" s="160"/>
      <c r="M187" s="161"/>
      <c r="N187" s="101"/>
      <c r="O187" s="101"/>
      <c r="P187" s="102"/>
      <c r="Q187" s="78"/>
    </row>
    <row r="188" spans="2:17" s="3" customFormat="1" ht="25.5" customHeight="1" x14ac:dyDescent="0.15">
      <c r="B188" s="129" t="s">
        <v>84</v>
      </c>
      <c r="C188" s="74"/>
      <c r="D188" s="158"/>
      <c r="E188" s="159"/>
      <c r="F188" s="158"/>
      <c r="G188" s="159"/>
      <c r="H188" s="159"/>
      <c r="I188" s="158"/>
      <c r="J188" s="159"/>
      <c r="K188" s="159"/>
      <c r="L188" s="160"/>
      <c r="M188" s="161"/>
      <c r="N188" s="101"/>
      <c r="O188" s="101"/>
      <c r="P188" s="102"/>
      <c r="Q188" s="78"/>
    </row>
    <row r="189" spans="2:17" s="3" customFormat="1" ht="25.5" customHeight="1" thickBot="1" x14ac:dyDescent="0.2">
      <c r="B189" s="129" t="s">
        <v>84</v>
      </c>
      <c r="C189" s="79"/>
      <c r="D189" s="165"/>
      <c r="E189" s="166"/>
      <c r="F189" s="165"/>
      <c r="G189" s="166"/>
      <c r="H189" s="166"/>
      <c r="I189" s="165"/>
      <c r="J189" s="166"/>
      <c r="K189" s="166"/>
      <c r="L189" s="249"/>
      <c r="M189" s="250"/>
      <c r="N189" s="103"/>
      <c r="O189" s="103"/>
      <c r="P189" s="104"/>
      <c r="Q189" s="84"/>
    </row>
    <row r="190" spans="2:17" s="3" customFormat="1" ht="25.5" customHeight="1" thickBot="1" x14ac:dyDescent="0.2">
      <c r="D190" s="31"/>
      <c r="E190" s="31"/>
      <c r="F190" s="31"/>
      <c r="G190" s="31"/>
      <c r="H190" s="31"/>
      <c r="I190" s="31"/>
      <c r="J190" s="31"/>
      <c r="K190" s="31"/>
      <c r="L190" s="31"/>
      <c r="M190" s="31"/>
      <c r="N190" s="31"/>
      <c r="O190" s="34" t="s">
        <v>37</v>
      </c>
      <c r="P190" s="24">
        <f xml:space="preserve"> SUM(P172:P189)</f>
        <v>0</v>
      </c>
      <c r="Q190" s="32"/>
    </row>
    <row r="191" spans="2:17" s="3" customFormat="1" ht="25.5" customHeight="1" x14ac:dyDescent="0.2">
      <c r="B191" s="198" t="s">
        <v>85</v>
      </c>
      <c r="C191" s="171"/>
      <c r="D191" s="171"/>
      <c r="E191" s="171"/>
      <c r="F191" s="171"/>
      <c r="G191" s="171"/>
      <c r="H191" s="171"/>
      <c r="I191" s="171"/>
      <c r="J191" s="171"/>
      <c r="K191" s="171"/>
      <c r="L191" s="171"/>
    </row>
    <row r="192" spans="2:17" s="3" customFormat="1" ht="25.5" customHeight="1" x14ac:dyDescent="0.2">
      <c r="B192" s="35" t="s">
        <v>86</v>
      </c>
      <c r="C192"/>
      <c r="D192"/>
      <c r="E192"/>
      <c r="F192"/>
      <c r="G192"/>
      <c r="H192"/>
      <c r="I192"/>
      <c r="J192"/>
      <c r="K192"/>
      <c r="L192"/>
    </row>
    <row r="193" spans="2:22" s="3" customFormat="1" ht="15.5" customHeight="1" thickBot="1" x14ac:dyDescent="0.2"/>
    <row r="194" spans="2:22" s="3" customFormat="1" ht="14" customHeight="1" x14ac:dyDescent="0.15">
      <c r="B194" s="252" t="s">
        <v>39</v>
      </c>
      <c r="C194" s="167"/>
      <c r="D194" s="168"/>
      <c r="E194" s="168"/>
      <c r="F194" s="168"/>
      <c r="G194" s="168"/>
      <c r="H194" s="168"/>
      <c r="I194" s="168"/>
      <c r="J194" s="168"/>
      <c r="K194" s="168"/>
      <c r="L194" s="168"/>
      <c r="M194" s="168"/>
      <c r="N194" s="168"/>
      <c r="O194" s="168"/>
      <c r="P194" s="168"/>
      <c r="Q194" s="169"/>
    </row>
    <row r="195" spans="2:22" s="3" customFormat="1" ht="12.75" customHeight="1" x14ac:dyDescent="0.15">
      <c r="B195" s="253"/>
      <c r="C195" s="170"/>
      <c r="D195" s="171"/>
      <c r="E195" s="171"/>
      <c r="F195" s="171"/>
      <c r="G195" s="171"/>
      <c r="H195" s="171"/>
      <c r="I195" s="171"/>
      <c r="J195" s="171"/>
      <c r="K195" s="171"/>
      <c r="L195" s="171"/>
      <c r="M195" s="171"/>
      <c r="N195" s="171"/>
      <c r="O195" s="171"/>
      <c r="P195" s="171"/>
      <c r="Q195" s="172"/>
    </row>
    <row r="196" spans="2:22" s="3" customFormat="1" ht="12.75" customHeight="1" x14ac:dyDescent="0.15">
      <c r="B196" s="253"/>
      <c r="C196" s="170"/>
      <c r="D196" s="171"/>
      <c r="E196" s="171"/>
      <c r="F196" s="171"/>
      <c r="G196" s="171"/>
      <c r="H196" s="171"/>
      <c r="I196" s="171"/>
      <c r="J196" s="171"/>
      <c r="K196" s="171"/>
      <c r="L196" s="171"/>
      <c r="M196" s="171"/>
      <c r="N196" s="171"/>
      <c r="O196" s="171"/>
      <c r="P196" s="171"/>
      <c r="Q196" s="172"/>
    </row>
    <row r="197" spans="2:22" s="3" customFormat="1" ht="12.75" customHeight="1" x14ac:dyDescent="0.15">
      <c r="B197" s="253"/>
      <c r="C197" s="170"/>
      <c r="D197" s="171"/>
      <c r="E197" s="171"/>
      <c r="F197" s="171"/>
      <c r="G197" s="171"/>
      <c r="H197" s="171"/>
      <c r="I197" s="171"/>
      <c r="J197" s="171"/>
      <c r="K197" s="171"/>
      <c r="L197" s="171"/>
      <c r="M197" s="171"/>
      <c r="N197" s="171"/>
      <c r="O197" s="171"/>
      <c r="P197" s="171"/>
      <c r="Q197" s="172"/>
    </row>
    <row r="198" spans="2:22" s="3" customFormat="1" ht="12.75" customHeight="1" x14ac:dyDescent="0.15">
      <c r="B198" s="253"/>
      <c r="C198" s="170"/>
      <c r="D198" s="171"/>
      <c r="E198" s="171"/>
      <c r="F198" s="171"/>
      <c r="G198" s="171"/>
      <c r="H198" s="171"/>
      <c r="I198" s="171"/>
      <c r="J198" s="171"/>
      <c r="K198" s="171"/>
      <c r="L198" s="171"/>
      <c r="M198" s="171"/>
      <c r="N198" s="171"/>
      <c r="O198" s="171"/>
      <c r="P198" s="171"/>
      <c r="Q198" s="172"/>
    </row>
    <row r="199" spans="2:22" s="3" customFormat="1" ht="12.5" customHeight="1" thickBot="1" x14ac:dyDescent="0.2">
      <c r="B199" s="254"/>
      <c r="C199" s="173"/>
      <c r="D199" s="174"/>
      <c r="E199" s="174"/>
      <c r="F199" s="174"/>
      <c r="G199" s="174"/>
      <c r="H199" s="174"/>
      <c r="I199" s="174"/>
      <c r="J199" s="174"/>
      <c r="K199" s="174"/>
      <c r="L199" s="174"/>
      <c r="M199" s="174"/>
      <c r="N199" s="174"/>
      <c r="O199" s="174"/>
      <c r="P199" s="174"/>
      <c r="Q199" s="175"/>
    </row>
    <row r="200" spans="2:22" s="3" customFormat="1" ht="11.75" customHeight="1" x14ac:dyDescent="0.15"/>
    <row r="201" spans="2:22" s="3" customFormat="1" ht="3" customHeight="1" x14ac:dyDescent="0.15"/>
    <row r="202" spans="2:22" s="3" customFormat="1" ht="58.5" customHeight="1" x14ac:dyDescent="0.15">
      <c r="B202" s="295" t="s">
        <v>94</v>
      </c>
      <c r="C202" s="295"/>
      <c r="D202" s="295"/>
      <c r="E202" s="295"/>
      <c r="F202" s="295"/>
      <c r="G202" s="295"/>
      <c r="H202" s="295"/>
      <c r="I202" s="295"/>
      <c r="J202" s="295"/>
      <c r="K202" s="295"/>
    </row>
    <row r="203" spans="2:22" ht="46.25" customHeight="1" x14ac:dyDescent="0.15">
      <c r="B203" s="282" t="s">
        <v>95</v>
      </c>
      <c r="C203" s="309"/>
      <c r="D203" s="309"/>
      <c r="E203" s="309"/>
      <c r="F203" s="309"/>
      <c r="G203" s="309"/>
      <c r="H203" s="309"/>
      <c r="I203" s="309"/>
      <c r="J203" s="309"/>
      <c r="K203" s="309"/>
      <c r="L203" s="309"/>
      <c r="M203" s="309"/>
      <c r="N203" s="309"/>
      <c r="O203" s="309"/>
      <c r="P203" s="309"/>
      <c r="Q203" s="27"/>
      <c r="S203" s="3"/>
      <c r="T203" s="3"/>
      <c r="U203" s="3"/>
      <c r="V203" s="3"/>
    </row>
    <row r="204" spans="2:22" s="3" customFormat="1" ht="61.5" customHeight="1" thickBot="1" x14ac:dyDescent="0.3">
      <c r="B204" s="310" t="s">
        <v>96</v>
      </c>
      <c r="C204" s="311"/>
      <c r="D204" s="311"/>
      <c r="E204" s="311"/>
      <c r="F204" s="311"/>
      <c r="G204" s="311"/>
      <c r="H204" s="311"/>
      <c r="I204" s="311"/>
      <c r="J204" s="311"/>
      <c r="K204" s="311"/>
      <c r="L204" s="311"/>
      <c r="M204" s="311"/>
      <c r="N204" s="311"/>
      <c r="O204" s="311"/>
      <c r="P204" s="311"/>
    </row>
    <row r="205" spans="2:22" s="3" customFormat="1" ht="74" customHeight="1" x14ac:dyDescent="0.25">
      <c r="B205" s="51" t="s">
        <v>97</v>
      </c>
      <c r="C205" s="52"/>
      <c r="D205" s="52"/>
      <c r="E205" s="199">
        <v>30</v>
      </c>
      <c r="F205" s="200"/>
      <c r="G205" s="26"/>
      <c r="H205" s="26"/>
      <c r="J205" s="177" t="s">
        <v>98</v>
      </c>
      <c r="K205" s="178"/>
      <c r="L205" s="268">
        <f>COUNTA(C212:C241)</f>
        <v>0</v>
      </c>
      <c r="M205" s="269"/>
      <c r="N205" s="59"/>
      <c r="O205" s="59"/>
    </row>
    <row r="206" spans="2:22" s="3" customFormat="1" ht="74" customHeight="1" x14ac:dyDescent="0.25">
      <c r="B206" s="201" t="s">
        <v>99</v>
      </c>
      <c r="C206" s="202"/>
      <c r="D206" s="202"/>
      <c r="E206" s="203" t="s">
        <v>100</v>
      </c>
      <c r="F206" s="139"/>
      <c r="G206" s="4"/>
      <c r="H206" s="4"/>
      <c r="J206" s="179" t="s">
        <v>101</v>
      </c>
      <c r="K206" s="180"/>
      <c r="L206" s="260">
        <f>COUNTIF(C212:C241,"Oui")</f>
        <v>0</v>
      </c>
      <c r="M206" s="270"/>
      <c r="N206" s="59"/>
      <c r="O206" s="59"/>
    </row>
    <row r="207" spans="2:22" s="3" customFormat="1" ht="74" customHeight="1" thickBot="1" x14ac:dyDescent="0.3">
      <c r="B207" s="204" t="s">
        <v>102</v>
      </c>
      <c r="C207" s="205"/>
      <c r="D207" s="205"/>
      <c r="E207" s="206" t="s">
        <v>100</v>
      </c>
      <c r="F207" s="153"/>
      <c r="G207" s="4"/>
      <c r="H207" s="4"/>
      <c r="J207" s="150" t="s">
        <v>103</v>
      </c>
      <c r="K207" s="181"/>
      <c r="L207" s="262">
        <f>COUNTIF(C212:C241,"Non")</f>
        <v>0</v>
      </c>
      <c r="M207" s="263"/>
      <c r="N207" s="59"/>
      <c r="O207" s="59"/>
    </row>
    <row r="208" spans="2:22" s="3" customFormat="1" ht="18" customHeight="1" thickBot="1" x14ac:dyDescent="0.3">
      <c r="B208" s="57"/>
      <c r="C208" s="57"/>
      <c r="D208" s="57"/>
      <c r="E208" s="54"/>
      <c r="F208" s="55"/>
      <c r="G208" s="4"/>
      <c r="H208" s="4"/>
      <c r="J208" s="56"/>
      <c r="K208" s="56"/>
      <c r="L208" s="4"/>
      <c r="M208"/>
      <c r="N208" s="59"/>
      <c r="O208" s="59"/>
    </row>
    <row r="209" spans="2:20" s="3" customFormat="1" ht="61.5" customHeight="1" thickBot="1" x14ac:dyDescent="0.3">
      <c r="B209" s="53"/>
      <c r="C209" s="53"/>
      <c r="D209" s="53"/>
      <c r="E209" s="54"/>
      <c r="F209" s="55"/>
      <c r="G209" s="4"/>
      <c r="H209" s="4"/>
      <c r="J209" s="176" t="str">
        <f>IF(AND(L205&gt;=30,L206&gt;=15),"Vous avez documenté suffisamment d’expertises supervisées.","ATTENTION : Vous n’avez pas documenté suffisamment d’expertises supervisées.")</f>
        <v>ATTENTION : Vous n’avez pas documenté suffisamment d’expertises supervisées.</v>
      </c>
      <c r="K209" s="131"/>
      <c r="L209" s="131"/>
      <c r="M209" s="132"/>
      <c r="N209" s="59"/>
      <c r="O209" s="59"/>
    </row>
    <row r="210" spans="2:20" s="3" customFormat="1" ht="15.75" customHeight="1" thickBot="1" x14ac:dyDescent="0.2">
      <c r="K210" s="22"/>
      <c r="L210" s="22"/>
      <c r="M210" s="64"/>
      <c r="N210" s="64"/>
      <c r="O210" s="64"/>
      <c r="P210" s="64"/>
    </row>
    <row r="211" spans="2:20" ht="57" customHeight="1" thickBot="1" x14ac:dyDescent="0.2">
      <c r="B211" s="13" t="s">
        <v>104</v>
      </c>
      <c r="C211" s="194" t="s">
        <v>105</v>
      </c>
      <c r="D211" s="195"/>
      <c r="E211" s="194" t="s">
        <v>106</v>
      </c>
      <c r="F211" s="195"/>
      <c r="G211" s="194" t="s">
        <v>107</v>
      </c>
      <c r="H211" s="195"/>
      <c r="I211" s="188" t="s">
        <v>108</v>
      </c>
      <c r="J211" s="189"/>
      <c r="K211" s="189"/>
      <c r="L211" s="16" t="s">
        <v>43</v>
      </c>
      <c r="M211" s="15" t="s">
        <v>10</v>
      </c>
      <c r="Q211" s="4"/>
      <c r="R211" s="4"/>
      <c r="S211" s="3"/>
      <c r="T211" s="3"/>
    </row>
    <row r="212" spans="2:20" s="3" customFormat="1" ht="28.5" customHeight="1" x14ac:dyDescent="0.15">
      <c r="B212" s="20">
        <v>1</v>
      </c>
      <c r="C212" s="207"/>
      <c r="D212" s="208"/>
      <c r="E212" s="196"/>
      <c r="F212" s="197"/>
      <c r="G212" s="196"/>
      <c r="H212" s="197"/>
      <c r="I212" s="211"/>
      <c r="J212" s="212"/>
      <c r="K212" s="197"/>
      <c r="L212" s="7"/>
      <c r="M212" s="38"/>
      <c r="Q212" s="4"/>
      <c r="R212" s="4"/>
      <c r="S212" s="4"/>
      <c r="T212" s="4"/>
    </row>
    <row r="213" spans="2:20" s="3" customFormat="1" ht="27.5" customHeight="1" x14ac:dyDescent="0.15">
      <c r="B213" s="19">
        <v>2</v>
      </c>
      <c r="C213" s="209"/>
      <c r="D213" s="210"/>
      <c r="E213" s="185"/>
      <c r="F213" s="184"/>
      <c r="G213" s="185"/>
      <c r="H213" s="184"/>
      <c r="I213" s="182"/>
      <c r="J213" s="183"/>
      <c r="K213" s="184"/>
      <c r="L213" s="8"/>
      <c r="M213" s="39"/>
      <c r="Q213" s="4"/>
      <c r="R213" s="4"/>
      <c r="S213" s="4"/>
    </row>
    <row r="214" spans="2:20" ht="28" customHeight="1" x14ac:dyDescent="0.15">
      <c r="B214" s="19">
        <v>3</v>
      </c>
      <c r="C214" s="209"/>
      <c r="D214" s="210"/>
      <c r="E214" s="185"/>
      <c r="F214" s="184"/>
      <c r="G214" s="185"/>
      <c r="H214" s="184"/>
      <c r="I214" s="182"/>
      <c r="J214" s="183"/>
      <c r="K214" s="184"/>
      <c r="L214" s="8"/>
      <c r="M214" s="39"/>
      <c r="Q214" s="4"/>
      <c r="R214" s="4"/>
    </row>
    <row r="215" spans="2:20" s="3" customFormat="1" ht="28" customHeight="1" x14ac:dyDescent="0.15">
      <c r="B215" s="19">
        <v>4</v>
      </c>
      <c r="C215" s="209"/>
      <c r="D215" s="210"/>
      <c r="E215" s="185"/>
      <c r="F215" s="184"/>
      <c r="G215" s="185"/>
      <c r="H215" s="184"/>
      <c r="I215" s="182"/>
      <c r="J215" s="183"/>
      <c r="K215" s="184"/>
      <c r="L215" s="8"/>
      <c r="M215" s="39"/>
      <c r="Q215" s="4"/>
      <c r="R215" s="4"/>
      <c r="S215" s="4"/>
      <c r="T215" s="4"/>
    </row>
    <row r="216" spans="2:20" ht="24" customHeight="1" x14ac:dyDescent="0.15">
      <c r="B216" s="19">
        <v>5</v>
      </c>
      <c r="C216" s="209"/>
      <c r="D216" s="210"/>
      <c r="E216" s="185"/>
      <c r="F216" s="184"/>
      <c r="G216" s="185"/>
      <c r="H216" s="184"/>
      <c r="I216" s="182"/>
      <c r="J216" s="183"/>
      <c r="K216" s="184"/>
      <c r="L216" s="8"/>
      <c r="M216" s="39"/>
      <c r="Q216" s="4"/>
      <c r="R216" s="4"/>
    </row>
    <row r="217" spans="2:20" ht="25.5" customHeight="1" x14ac:dyDescent="0.15">
      <c r="B217" s="19">
        <v>6</v>
      </c>
      <c r="C217" s="209"/>
      <c r="D217" s="210"/>
      <c r="E217" s="185"/>
      <c r="F217" s="184"/>
      <c r="G217" s="185"/>
      <c r="H217" s="184"/>
      <c r="I217" s="182"/>
      <c r="J217" s="183"/>
      <c r="K217" s="184"/>
      <c r="L217" s="8"/>
      <c r="M217" s="39"/>
      <c r="Q217" s="4"/>
      <c r="R217" s="4"/>
    </row>
    <row r="218" spans="2:20" ht="25.5" customHeight="1" x14ac:dyDescent="0.15">
      <c r="B218" s="19">
        <v>7</v>
      </c>
      <c r="C218" s="209"/>
      <c r="D218" s="210"/>
      <c r="E218" s="185"/>
      <c r="F218" s="184"/>
      <c r="G218" s="185"/>
      <c r="H218" s="184"/>
      <c r="I218" s="182"/>
      <c r="J218" s="183"/>
      <c r="K218" s="184"/>
      <c r="L218" s="8"/>
      <c r="M218" s="39"/>
      <c r="Q218" s="4"/>
      <c r="R218" s="4"/>
    </row>
    <row r="219" spans="2:20" ht="25.5" customHeight="1" x14ac:dyDescent="0.15">
      <c r="B219" s="19">
        <v>8</v>
      </c>
      <c r="C219" s="209"/>
      <c r="D219" s="210"/>
      <c r="E219" s="185"/>
      <c r="F219" s="184"/>
      <c r="G219" s="185"/>
      <c r="H219" s="184"/>
      <c r="I219" s="182"/>
      <c r="J219" s="183"/>
      <c r="K219" s="184"/>
      <c r="L219" s="8"/>
      <c r="M219" s="39"/>
      <c r="Q219" s="4"/>
      <c r="R219" s="4"/>
    </row>
    <row r="220" spans="2:20" ht="25.5" customHeight="1" x14ac:dyDescent="0.15">
      <c r="B220" s="19">
        <v>9</v>
      </c>
      <c r="C220" s="209"/>
      <c r="D220" s="210"/>
      <c r="E220" s="185"/>
      <c r="F220" s="184"/>
      <c r="G220" s="185"/>
      <c r="H220" s="184"/>
      <c r="I220" s="182"/>
      <c r="J220" s="183"/>
      <c r="K220" s="184"/>
      <c r="L220" s="8"/>
      <c r="M220" s="39"/>
      <c r="Q220" s="4"/>
      <c r="R220" s="4"/>
    </row>
    <row r="221" spans="2:20" ht="25.5" customHeight="1" x14ac:dyDescent="0.15">
      <c r="B221" s="19">
        <v>10</v>
      </c>
      <c r="C221" s="209"/>
      <c r="D221" s="210"/>
      <c r="E221" s="185"/>
      <c r="F221" s="184"/>
      <c r="G221" s="185"/>
      <c r="H221" s="184"/>
      <c r="I221" s="182"/>
      <c r="J221" s="183"/>
      <c r="K221" s="184"/>
      <c r="L221" s="8"/>
      <c r="M221" s="39"/>
      <c r="Q221" s="4"/>
      <c r="R221" s="4"/>
    </row>
    <row r="222" spans="2:20" ht="25.5" customHeight="1" x14ac:dyDescent="0.15">
      <c r="B222" s="19">
        <v>11</v>
      </c>
      <c r="C222" s="209"/>
      <c r="D222" s="210"/>
      <c r="E222" s="185"/>
      <c r="F222" s="184"/>
      <c r="G222" s="185"/>
      <c r="H222" s="184"/>
      <c r="I222" s="182"/>
      <c r="J222" s="183"/>
      <c r="K222" s="184"/>
      <c r="L222" s="8"/>
      <c r="M222" s="39"/>
      <c r="Q222" s="4"/>
      <c r="R222" s="4"/>
    </row>
    <row r="223" spans="2:20" ht="25.5" customHeight="1" x14ac:dyDescent="0.15">
      <c r="B223" s="19">
        <v>12</v>
      </c>
      <c r="C223" s="209"/>
      <c r="D223" s="210"/>
      <c r="E223" s="185"/>
      <c r="F223" s="184"/>
      <c r="G223" s="185"/>
      <c r="H223" s="184"/>
      <c r="I223" s="182"/>
      <c r="J223" s="183"/>
      <c r="K223" s="184"/>
      <c r="L223" s="8"/>
      <c r="M223" s="39"/>
      <c r="Q223" s="4"/>
      <c r="R223" s="4"/>
    </row>
    <row r="224" spans="2:20" ht="25.5" customHeight="1" x14ac:dyDescent="0.15">
      <c r="B224" s="19">
        <v>13</v>
      </c>
      <c r="C224" s="209"/>
      <c r="D224" s="210"/>
      <c r="E224" s="185"/>
      <c r="F224" s="184"/>
      <c r="G224" s="185"/>
      <c r="H224" s="184"/>
      <c r="I224" s="182"/>
      <c r="J224" s="183"/>
      <c r="K224" s="184"/>
      <c r="L224" s="8"/>
      <c r="M224" s="39"/>
      <c r="Q224" s="4"/>
      <c r="R224" s="4"/>
    </row>
    <row r="225" spans="2:35" ht="25.5" customHeight="1" x14ac:dyDescent="0.15">
      <c r="B225" s="19">
        <v>14</v>
      </c>
      <c r="C225" s="209"/>
      <c r="D225" s="210"/>
      <c r="E225" s="185"/>
      <c r="F225" s="184"/>
      <c r="G225" s="185"/>
      <c r="H225" s="184"/>
      <c r="I225" s="182"/>
      <c r="J225" s="183"/>
      <c r="K225" s="184"/>
      <c r="L225" s="8"/>
      <c r="M225" s="39"/>
      <c r="Q225" s="4"/>
      <c r="R225" s="4"/>
    </row>
    <row r="226" spans="2:35" ht="25.5" customHeight="1" x14ac:dyDescent="0.15">
      <c r="B226" s="19">
        <v>15</v>
      </c>
      <c r="C226" s="209"/>
      <c r="D226" s="210"/>
      <c r="E226" s="185"/>
      <c r="F226" s="184"/>
      <c r="G226" s="185"/>
      <c r="H226" s="184"/>
      <c r="I226" s="182"/>
      <c r="J226" s="183"/>
      <c r="K226" s="184"/>
      <c r="L226" s="8"/>
      <c r="M226" s="39"/>
      <c r="Q226" s="4"/>
      <c r="R226" s="4"/>
    </row>
    <row r="227" spans="2:35" ht="25.5" customHeight="1" x14ac:dyDescent="0.15">
      <c r="B227" s="19">
        <v>16</v>
      </c>
      <c r="C227" s="209"/>
      <c r="D227" s="210"/>
      <c r="E227" s="185"/>
      <c r="F227" s="184"/>
      <c r="G227" s="185"/>
      <c r="H227" s="184"/>
      <c r="I227" s="182"/>
      <c r="J227" s="183"/>
      <c r="K227" s="184"/>
      <c r="L227" s="8"/>
      <c r="M227" s="39"/>
      <c r="Q227" s="4"/>
      <c r="R227" s="4"/>
    </row>
    <row r="228" spans="2:35" ht="25.5" customHeight="1" x14ac:dyDescent="0.15">
      <c r="B228" s="19">
        <v>17</v>
      </c>
      <c r="C228" s="209"/>
      <c r="D228" s="210"/>
      <c r="E228" s="185"/>
      <c r="F228" s="184"/>
      <c r="G228" s="185"/>
      <c r="H228" s="184"/>
      <c r="I228" s="182"/>
      <c r="J228" s="183"/>
      <c r="K228" s="184"/>
      <c r="L228" s="8"/>
      <c r="M228" s="39"/>
      <c r="Q228" s="4"/>
      <c r="R228" s="4"/>
    </row>
    <row r="229" spans="2:35" ht="25.5" customHeight="1" x14ac:dyDescent="0.15">
      <c r="B229" s="19">
        <v>18</v>
      </c>
      <c r="C229" s="209"/>
      <c r="D229" s="210"/>
      <c r="E229" s="185"/>
      <c r="F229" s="184"/>
      <c r="G229" s="185"/>
      <c r="H229" s="184"/>
      <c r="I229" s="182"/>
      <c r="J229" s="183"/>
      <c r="K229" s="184"/>
      <c r="L229" s="8"/>
      <c r="M229" s="39"/>
      <c r="Q229" s="4"/>
      <c r="R229" s="4"/>
    </row>
    <row r="230" spans="2:35" ht="25.5" customHeight="1" x14ac:dyDescent="0.15">
      <c r="B230" s="19">
        <v>19</v>
      </c>
      <c r="C230" s="209"/>
      <c r="D230" s="210"/>
      <c r="E230" s="185"/>
      <c r="F230" s="184"/>
      <c r="G230" s="185"/>
      <c r="H230" s="184"/>
      <c r="I230" s="182"/>
      <c r="J230" s="183"/>
      <c r="K230" s="184"/>
      <c r="L230" s="8"/>
      <c r="M230" s="39"/>
      <c r="Q230" s="4"/>
      <c r="R230" s="4"/>
    </row>
    <row r="231" spans="2:35" ht="25.5" customHeight="1" x14ac:dyDescent="0.15">
      <c r="B231" s="19">
        <v>20</v>
      </c>
      <c r="C231" s="209"/>
      <c r="D231" s="210"/>
      <c r="E231" s="185"/>
      <c r="F231" s="184"/>
      <c r="G231" s="185"/>
      <c r="H231" s="184"/>
      <c r="I231" s="182"/>
      <c r="J231" s="183"/>
      <c r="K231" s="184"/>
      <c r="L231" s="8"/>
      <c r="M231" s="39"/>
      <c r="Q231" s="4"/>
      <c r="R231" s="4"/>
    </row>
    <row r="232" spans="2:35" ht="25.5" customHeight="1" x14ac:dyDescent="0.15">
      <c r="B232" s="19">
        <v>21</v>
      </c>
      <c r="C232" s="209"/>
      <c r="D232" s="210"/>
      <c r="E232" s="185"/>
      <c r="F232" s="184"/>
      <c r="G232" s="185"/>
      <c r="H232" s="184"/>
      <c r="I232" s="182"/>
      <c r="J232" s="183"/>
      <c r="K232" s="184"/>
      <c r="L232" s="8"/>
      <c r="M232" s="39"/>
      <c r="Q232" s="4"/>
      <c r="R232" s="4"/>
    </row>
    <row r="233" spans="2:35" ht="25.5" customHeight="1" x14ac:dyDescent="0.15">
      <c r="B233" s="19">
        <v>22</v>
      </c>
      <c r="C233" s="209"/>
      <c r="D233" s="210"/>
      <c r="E233" s="185"/>
      <c r="F233" s="184"/>
      <c r="G233" s="185"/>
      <c r="H233" s="184"/>
      <c r="I233" s="182"/>
      <c r="J233" s="183"/>
      <c r="K233" s="184"/>
      <c r="L233" s="8"/>
      <c r="M233" s="39"/>
      <c r="Q233" s="4"/>
      <c r="R233" s="4"/>
    </row>
    <row r="234" spans="2:35" ht="25.5" customHeight="1" x14ac:dyDescent="0.15">
      <c r="B234" s="19">
        <v>23</v>
      </c>
      <c r="C234" s="209"/>
      <c r="D234" s="210"/>
      <c r="E234" s="185"/>
      <c r="F234" s="184"/>
      <c r="G234" s="185"/>
      <c r="H234" s="184"/>
      <c r="I234" s="182"/>
      <c r="J234" s="183"/>
      <c r="K234" s="184"/>
      <c r="L234" s="8"/>
      <c r="M234" s="39"/>
      <c r="Q234" s="4"/>
      <c r="R234" s="4"/>
    </row>
    <row r="235" spans="2:35" ht="25.5" customHeight="1" x14ac:dyDescent="0.15">
      <c r="B235" s="19">
        <v>24</v>
      </c>
      <c r="C235" s="209"/>
      <c r="D235" s="210"/>
      <c r="E235" s="185"/>
      <c r="F235" s="184"/>
      <c r="G235" s="185"/>
      <c r="H235" s="184"/>
      <c r="I235" s="182"/>
      <c r="J235" s="183"/>
      <c r="K235" s="184"/>
      <c r="L235" s="8"/>
      <c r="M235" s="39"/>
      <c r="Q235" s="4"/>
      <c r="R235" s="4"/>
    </row>
    <row r="236" spans="2:35" ht="25.5" customHeight="1" x14ac:dyDescent="0.15">
      <c r="B236" s="19">
        <v>25</v>
      </c>
      <c r="C236" s="209"/>
      <c r="D236" s="210"/>
      <c r="E236" s="185"/>
      <c r="F236" s="184"/>
      <c r="G236" s="185"/>
      <c r="H236" s="184"/>
      <c r="I236" s="182"/>
      <c r="J236" s="183"/>
      <c r="K236" s="184"/>
      <c r="L236" s="8"/>
      <c r="M236" s="39"/>
      <c r="Q236" s="4"/>
      <c r="R236" s="4"/>
    </row>
    <row r="237" spans="2:35" ht="25.5" customHeight="1" x14ac:dyDescent="0.15">
      <c r="B237" s="19">
        <v>26</v>
      </c>
      <c r="C237" s="209"/>
      <c r="D237" s="210"/>
      <c r="E237" s="185"/>
      <c r="F237" s="184"/>
      <c r="G237" s="185"/>
      <c r="H237" s="184"/>
      <c r="I237" s="182"/>
      <c r="J237" s="183"/>
      <c r="K237" s="184"/>
      <c r="L237" s="8"/>
      <c r="M237" s="39"/>
      <c r="Q237" s="4"/>
      <c r="R237" s="4"/>
    </row>
    <row r="238" spans="2:35" ht="25.5" customHeight="1" x14ac:dyDescent="0.15">
      <c r="B238" s="19">
        <v>27</v>
      </c>
      <c r="C238" s="209"/>
      <c r="D238" s="210"/>
      <c r="E238" s="185"/>
      <c r="F238" s="184"/>
      <c r="G238" s="185"/>
      <c r="H238" s="184"/>
      <c r="I238" s="182"/>
      <c r="J238" s="183"/>
      <c r="K238" s="184"/>
      <c r="L238" s="8"/>
      <c r="M238" s="39"/>
      <c r="Q238" s="4"/>
      <c r="R238" s="4"/>
    </row>
    <row r="239" spans="2:35" s="3" customFormat="1" ht="25.5" customHeight="1" x14ac:dyDescent="0.15">
      <c r="B239" s="19">
        <v>28</v>
      </c>
      <c r="C239" s="209"/>
      <c r="D239" s="210"/>
      <c r="E239" s="185"/>
      <c r="F239" s="184"/>
      <c r="G239" s="185"/>
      <c r="H239" s="184"/>
      <c r="I239" s="182"/>
      <c r="J239" s="183"/>
      <c r="K239" s="184"/>
      <c r="L239" s="8"/>
      <c r="M239" s="39"/>
      <c r="Q239" s="4"/>
      <c r="R239" s="4"/>
      <c r="S239" s="4"/>
      <c r="T239" s="4"/>
      <c r="U239" s="4"/>
      <c r="V239" s="4"/>
      <c r="W239" s="4"/>
      <c r="X239" s="4"/>
      <c r="Y239" s="4"/>
      <c r="Z239" s="4"/>
      <c r="AA239" s="4"/>
      <c r="AB239" s="4"/>
      <c r="AC239" s="4"/>
      <c r="AD239" s="4"/>
      <c r="AE239" s="4"/>
      <c r="AF239" s="4"/>
      <c r="AG239" s="4"/>
      <c r="AH239" s="4"/>
      <c r="AI239" s="4"/>
    </row>
    <row r="240" spans="2:35" s="3" customFormat="1" ht="24.5" customHeight="1" x14ac:dyDescent="0.15">
      <c r="B240" s="19">
        <v>29</v>
      </c>
      <c r="C240" s="209"/>
      <c r="D240" s="210"/>
      <c r="E240" s="185"/>
      <c r="F240" s="184"/>
      <c r="G240" s="185"/>
      <c r="H240" s="184"/>
      <c r="I240" s="182"/>
      <c r="J240" s="183"/>
      <c r="K240" s="184"/>
      <c r="L240" s="8"/>
      <c r="M240" s="39"/>
      <c r="Q240" s="4"/>
      <c r="R240" s="4"/>
      <c r="S240" s="4"/>
      <c r="T240" s="4"/>
      <c r="U240" s="4"/>
      <c r="V240" s="4"/>
      <c r="W240" s="4"/>
      <c r="X240" s="4"/>
      <c r="Y240" s="4"/>
      <c r="Z240" s="4"/>
      <c r="AA240" s="4"/>
      <c r="AB240" s="4"/>
      <c r="AC240" s="4"/>
      <c r="AD240" s="4"/>
      <c r="AE240" s="4"/>
      <c r="AF240" s="4"/>
      <c r="AG240" s="4"/>
      <c r="AH240" s="4"/>
      <c r="AI240" s="4"/>
    </row>
    <row r="241" spans="2:22" ht="25" customHeight="1" thickBot="1" x14ac:dyDescent="0.2">
      <c r="B241" s="21">
        <v>30</v>
      </c>
      <c r="C241" s="266"/>
      <c r="D241" s="267"/>
      <c r="E241" s="186"/>
      <c r="F241" s="187"/>
      <c r="G241" s="186"/>
      <c r="H241" s="187"/>
      <c r="I241" s="190"/>
      <c r="J241" s="191"/>
      <c r="K241" s="187"/>
      <c r="L241" s="9"/>
      <c r="M241" s="40"/>
      <c r="Q241" s="4"/>
      <c r="R241" s="4"/>
    </row>
    <row r="242" spans="2:22" ht="23.5" customHeight="1" thickBot="1" x14ac:dyDescent="0.2">
      <c r="B242" s="28"/>
      <c r="C242" s="28"/>
      <c r="D242" s="36"/>
      <c r="E242" s="28"/>
      <c r="F242" s="28"/>
      <c r="G242" s="28"/>
      <c r="H242" s="36"/>
      <c r="I242" s="36"/>
      <c r="J242" s="36"/>
      <c r="K242" s="37"/>
      <c r="L242" s="28"/>
      <c r="M242" s="4"/>
      <c r="N242" s="4"/>
      <c r="O242" s="4"/>
      <c r="P242" s="4"/>
      <c r="Q242" s="4"/>
      <c r="R242" s="4"/>
    </row>
    <row r="243" spans="2:22" ht="25.5" customHeight="1" x14ac:dyDescent="0.15">
      <c r="B243" s="252" t="s">
        <v>39</v>
      </c>
      <c r="C243" s="167"/>
      <c r="D243" s="168"/>
      <c r="E243" s="168"/>
      <c r="F243" s="168"/>
      <c r="G243" s="168"/>
      <c r="H243" s="168"/>
      <c r="I243" s="168"/>
      <c r="J243" s="168"/>
      <c r="K243" s="168"/>
      <c r="L243" s="168"/>
      <c r="M243" s="169"/>
      <c r="N243" s="4"/>
      <c r="O243" s="4"/>
      <c r="P243" s="4"/>
      <c r="Q243" s="4"/>
      <c r="R243" s="4"/>
    </row>
    <row r="244" spans="2:22" ht="25.5" customHeight="1" x14ac:dyDescent="0.15">
      <c r="B244" s="253"/>
      <c r="C244" s="170"/>
      <c r="D244" s="171"/>
      <c r="E244" s="171"/>
      <c r="F244" s="171"/>
      <c r="G244" s="171"/>
      <c r="H244" s="171"/>
      <c r="I244" s="171"/>
      <c r="J244" s="171"/>
      <c r="K244" s="171"/>
      <c r="L244" s="171"/>
      <c r="M244" s="172"/>
      <c r="N244" s="4"/>
      <c r="O244" s="4"/>
      <c r="P244" s="4"/>
      <c r="Q244" s="4"/>
      <c r="R244" s="4"/>
    </row>
    <row r="245" spans="2:22" ht="25.5" customHeight="1" x14ac:dyDescent="0.15">
      <c r="B245" s="253"/>
      <c r="C245" s="170"/>
      <c r="D245" s="171"/>
      <c r="E245" s="171"/>
      <c r="F245" s="171"/>
      <c r="G245" s="171"/>
      <c r="H245" s="171"/>
      <c r="I245" s="171"/>
      <c r="J245" s="171"/>
      <c r="K245" s="171"/>
      <c r="L245" s="171"/>
      <c r="M245" s="172"/>
      <c r="N245" s="4"/>
      <c r="O245" s="4"/>
      <c r="P245" s="4"/>
      <c r="Q245" s="4"/>
      <c r="R245" s="4"/>
    </row>
    <row r="246" spans="2:22" ht="25.5" customHeight="1" x14ac:dyDescent="0.15">
      <c r="B246" s="253"/>
      <c r="C246" s="170"/>
      <c r="D246" s="171"/>
      <c r="E246" s="171"/>
      <c r="F246" s="171"/>
      <c r="G246" s="171"/>
      <c r="H246" s="171"/>
      <c r="I246" s="171"/>
      <c r="J246" s="171"/>
      <c r="K246" s="171"/>
      <c r="L246" s="171"/>
      <c r="M246" s="172"/>
      <c r="N246" s="4"/>
      <c r="O246" s="4"/>
      <c r="P246" s="4"/>
      <c r="Q246" s="4"/>
      <c r="R246" s="4"/>
    </row>
    <row r="247" spans="2:22" ht="25.5" customHeight="1" x14ac:dyDescent="0.15">
      <c r="B247" s="253"/>
      <c r="C247" s="170"/>
      <c r="D247" s="171"/>
      <c r="E247" s="171"/>
      <c r="F247" s="171"/>
      <c r="G247" s="171"/>
      <c r="H247" s="171"/>
      <c r="I247" s="171"/>
      <c r="J247" s="171"/>
      <c r="K247" s="171"/>
      <c r="L247" s="171"/>
      <c r="M247" s="172"/>
      <c r="N247" s="4"/>
      <c r="O247" s="4"/>
      <c r="P247" s="4"/>
      <c r="Q247" s="4"/>
      <c r="R247" s="4"/>
    </row>
    <row r="248" spans="2:22" ht="25.5" customHeight="1" thickBot="1" x14ac:dyDescent="0.2">
      <c r="B248" s="254"/>
      <c r="C248" s="173"/>
      <c r="D248" s="174"/>
      <c r="E248" s="174"/>
      <c r="F248" s="174"/>
      <c r="G248" s="174"/>
      <c r="H248" s="174"/>
      <c r="I248" s="174"/>
      <c r="J248" s="174"/>
      <c r="K248" s="174"/>
      <c r="L248" s="174"/>
      <c r="M248" s="175"/>
      <c r="N248" s="4"/>
      <c r="O248" s="4"/>
      <c r="P248" s="4"/>
      <c r="Q248" s="4"/>
      <c r="R248" s="4"/>
    </row>
    <row r="249" spans="2:22" ht="13.5" customHeight="1" x14ac:dyDescent="0.15">
      <c r="M249" s="4"/>
      <c r="N249" s="4"/>
      <c r="O249" s="4"/>
      <c r="P249" s="4"/>
      <c r="Q249" s="4"/>
      <c r="R249" s="4"/>
    </row>
    <row r="250" spans="2:22" s="3" customFormat="1" ht="58.5" customHeight="1" x14ac:dyDescent="0.15">
      <c r="B250" s="295" t="s">
        <v>94</v>
      </c>
      <c r="C250" s="295"/>
      <c r="D250" s="295"/>
      <c r="E250" s="295"/>
      <c r="F250" s="295"/>
      <c r="G250" s="295"/>
      <c r="H250" s="295"/>
      <c r="I250" s="295"/>
      <c r="J250" s="295"/>
      <c r="K250" s="295"/>
    </row>
    <row r="251" spans="2:22" ht="46.25" customHeight="1" x14ac:dyDescent="0.15">
      <c r="B251" s="282" t="s">
        <v>95</v>
      </c>
      <c r="C251" s="309"/>
      <c r="D251" s="309"/>
      <c r="E251" s="309"/>
      <c r="F251" s="309"/>
      <c r="G251" s="309"/>
      <c r="H251" s="309"/>
      <c r="I251" s="309"/>
      <c r="J251" s="309"/>
      <c r="K251" s="309"/>
      <c r="L251" s="309"/>
      <c r="M251" s="309"/>
      <c r="N251" s="309"/>
      <c r="O251" s="309"/>
      <c r="P251" s="309"/>
      <c r="Q251" s="27"/>
      <c r="S251" s="3"/>
      <c r="T251" s="3"/>
      <c r="U251" s="3"/>
      <c r="V251" s="3"/>
    </row>
    <row r="252" spans="2:22" s="3" customFormat="1" ht="61.5" customHeight="1" thickBot="1" x14ac:dyDescent="0.3">
      <c r="B252" s="310" t="s">
        <v>109</v>
      </c>
      <c r="C252" s="311"/>
      <c r="D252" s="311"/>
      <c r="E252" s="311"/>
      <c r="F252" s="311"/>
      <c r="G252" s="311"/>
      <c r="H252" s="311"/>
      <c r="I252" s="311"/>
      <c r="J252" s="311"/>
      <c r="K252" s="311"/>
      <c r="L252" s="311"/>
      <c r="M252" s="311"/>
      <c r="N252" s="311"/>
      <c r="O252" s="311"/>
      <c r="P252" s="311"/>
    </row>
    <row r="253" spans="2:22" s="3" customFormat="1" ht="74" customHeight="1" x14ac:dyDescent="0.25">
      <c r="B253" s="51" t="s">
        <v>110</v>
      </c>
      <c r="C253" s="52"/>
      <c r="D253" s="52"/>
      <c r="E253" s="199">
        <v>30</v>
      </c>
      <c r="F253" s="200"/>
      <c r="G253" s="26"/>
      <c r="H253" s="26"/>
      <c r="J253" s="177" t="s">
        <v>98</v>
      </c>
      <c r="K253" s="178"/>
      <c r="L253" s="268">
        <f>COUNTA(C261:C290)</f>
        <v>0</v>
      </c>
      <c r="M253" s="269"/>
      <c r="N253" s="59"/>
      <c r="O253" s="59"/>
    </row>
    <row r="254" spans="2:22" s="3" customFormat="1" ht="74" customHeight="1" x14ac:dyDescent="0.25">
      <c r="B254" s="201" t="s">
        <v>99</v>
      </c>
      <c r="C254" s="202"/>
      <c r="D254" s="202"/>
      <c r="E254" s="203" t="s">
        <v>111</v>
      </c>
      <c r="F254" s="139"/>
      <c r="G254" s="4"/>
      <c r="H254" s="4"/>
      <c r="J254" s="179" t="s">
        <v>101</v>
      </c>
      <c r="K254" s="180"/>
      <c r="L254" s="260">
        <f>COUNTIF(C261:C290,"Oui")</f>
        <v>0</v>
      </c>
      <c r="M254" s="270"/>
      <c r="N254" s="59"/>
      <c r="O254" s="59"/>
    </row>
    <row r="255" spans="2:22" s="3" customFormat="1" ht="74" customHeight="1" thickBot="1" x14ac:dyDescent="0.3">
      <c r="B255" s="204" t="s">
        <v>102</v>
      </c>
      <c r="C255" s="205"/>
      <c r="D255" s="205"/>
      <c r="E255" s="206" t="s">
        <v>112</v>
      </c>
      <c r="F255" s="153"/>
      <c r="G255" s="4"/>
      <c r="H255" s="4"/>
      <c r="J255" s="150" t="s">
        <v>103</v>
      </c>
      <c r="K255" s="181"/>
      <c r="L255" s="262">
        <f>COUNTIF(C261:C290,"Non")</f>
        <v>0</v>
      </c>
      <c r="M255" s="263"/>
      <c r="N255" s="59"/>
      <c r="O255" s="59"/>
    </row>
    <row r="256" spans="2:22" s="3" customFormat="1" ht="74" customHeight="1" thickBot="1" x14ac:dyDescent="0.3">
      <c r="B256" s="204" t="s">
        <v>113</v>
      </c>
      <c r="C256" s="205"/>
      <c r="D256" s="205"/>
      <c r="E256" s="206" t="s">
        <v>100</v>
      </c>
      <c r="F256" s="153"/>
      <c r="G256" s="4"/>
      <c r="H256" s="4"/>
      <c r="J256" s="56"/>
      <c r="K256" s="33"/>
      <c r="L256" s="127"/>
      <c r="M256" s="128"/>
      <c r="N256" s="59"/>
      <c r="O256" s="59"/>
    </row>
    <row r="257" spans="2:20" s="3" customFormat="1" ht="18" customHeight="1" thickBot="1" x14ac:dyDescent="0.3">
      <c r="B257" s="57"/>
      <c r="C257" s="57"/>
      <c r="D257" s="57"/>
      <c r="E257" s="54"/>
      <c r="F257" s="55"/>
      <c r="G257" s="4"/>
      <c r="H257" s="4"/>
      <c r="J257" s="56"/>
      <c r="K257" s="56"/>
      <c r="L257" s="4"/>
      <c r="M257"/>
      <c r="N257" s="59"/>
      <c r="O257" s="59"/>
    </row>
    <row r="258" spans="2:20" s="3" customFormat="1" ht="61.5" customHeight="1" thickBot="1" x14ac:dyDescent="0.3">
      <c r="B258" s="53"/>
      <c r="C258" s="53"/>
      <c r="D258" s="53"/>
      <c r="E258" s="54"/>
      <c r="F258" s="55"/>
      <c r="G258" s="4"/>
      <c r="H258" s="4"/>
      <c r="J258" s="176" t="str">
        <f>IF(AND(L253&gt;=30,L254&gt;=15),"Vous avez documenté suffisamment d’expertises supervisées.","ATTENTION : Vous n’avez pas documenté suffisamment d’expertises supervisées.")</f>
        <v>ATTENTION : Vous n’avez pas documenté suffisamment d’expertises supervisées.</v>
      </c>
      <c r="K258" s="131"/>
      <c r="L258" s="131"/>
      <c r="M258" s="132"/>
      <c r="N258" s="59"/>
      <c r="O258" s="59"/>
    </row>
    <row r="259" spans="2:20" s="3" customFormat="1" ht="15.75" customHeight="1" thickBot="1" x14ac:dyDescent="0.2">
      <c r="K259" s="22"/>
      <c r="L259" s="22"/>
      <c r="M259" s="64"/>
      <c r="N259" s="64"/>
      <c r="O259" s="64"/>
      <c r="P259" s="64"/>
    </row>
    <row r="260" spans="2:20" ht="57" customHeight="1" thickBot="1" x14ac:dyDescent="0.2">
      <c r="B260" s="13" t="s">
        <v>104</v>
      </c>
      <c r="C260" s="194" t="s">
        <v>105</v>
      </c>
      <c r="D260" s="195"/>
      <c r="E260" s="194" t="s">
        <v>106</v>
      </c>
      <c r="F260" s="195"/>
      <c r="G260" s="194" t="s">
        <v>107</v>
      </c>
      <c r="H260" s="195"/>
      <c r="I260" s="188" t="s">
        <v>108</v>
      </c>
      <c r="J260" s="189"/>
      <c r="K260" s="189"/>
      <c r="L260" s="16" t="s">
        <v>43</v>
      </c>
      <c r="M260" s="15" t="s">
        <v>10</v>
      </c>
      <c r="Q260" s="4"/>
      <c r="R260" s="4"/>
      <c r="S260" s="3"/>
      <c r="T260" s="3"/>
    </row>
    <row r="261" spans="2:20" s="3" customFormat="1" ht="28.5" customHeight="1" x14ac:dyDescent="0.15">
      <c r="B261" s="20">
        <v>1</v>
      </c>
      <c r="C261" s="207"/>
      <c r="D261" s="208"/>
      <c r="E261" s="196"/>
      <c r="F261" s="197"/>
      <c r="G261" s="196"/>
      <c r="H261" s="197"/>
      <c r="I261" s="211"/>
      <c r="J261" s="212"/>
      <c r="K261" s="197"/>
      <c r="L261" s="7"/>
      <c r="M261" s="38"/>
      <c r="Q261" s="4"/>
      <c r="R261" s="4"/>
      <c r="S261" s="4"/>
      <c r="T261" s="4"/>
    </row>
    <row r="262" spans="2:20" s="3" customFormat="1" ht="27.5" customHeight="1" x14ac:dyDescent="0.15">
      <c r="B262" s="19">
        <v>2</v>
      </c>
      <c r="C262" s="209"/>
      <c r="D262" s="210"/>
      <c r="E262" s="185"/>
      <c r="F262" s="184"/>
      <c r="G262" s="185"/>
      <c r="H262" s="184"/>
      <c r="I262" s="182"/>
      <c r="J262" s="183"/>
      <c r="K262" s="184"/>
      <c r="L262" s="8"/>
      <c r="M262" s="39"/>
      <c r="Q262" s="4"/>
      <c r="R262" s="4"/>
      <c r="S262" s="4"/>
    </row>
    <row r="263" spans="2:20" ht="28" customHeight="1" x14ac:dyDescent="0.15">
      <c r="B263" s="19">
        <v>3</v>
      </c>
      <c r="C263" s="209"/>
      <c r="D263" s="210"/>
      <c r="E263" s="185"/>
      <c r="F263" s="184"/>
      <c r="G263" s="185"/>
      <c r="H263" s="184"/>
      <c r="I263" s="182"/>
      <c r="J263" s="183"/>
      <c r="K263" s="184"/>
      <c r="L263" s="8"/>
      <c r="M263" s="39"/>
      <c r="Q263" s="4"/>
      <c r="R263" s="4"/>
    </row>
    <row r="264" spans="2:20" s="3" customFormat="1" ht="28" customHeight="1" x14ac:dyDescent="0.15">
      <c r="B264" s="19">
        <v>4</v>
      </c>
      <c r="C264" s="209"/>
      <c r="D264" s="210"/>
      <c r="E264" s="185"/>
      <c r="F264" s="184"/>
      <c r="G264" s="185"/>
      <c r="H264" s="184"/>
      <c r="I264" s="182"/>
      <c r="J264" s="183"/>
      <c r="K264" s="184"/>
      <c r="L264" s="8"/>
      <c r="M264" s="39"/>
      <c r="Q264" s="4"/>
      <c r="R264" s="4"/>
      <c r="S264" s="4"/>
      <c r="T264" s="4"/>
    </row>
    <row r="265" spans="2:20" ht="24" customHeight="1" x14ac:dyDescent="0.15">
      <c r="B265" s="19">
        <v>5</v>
      </c>
      <c r="C265" s="209"/>
      <c r="D265" s="210"/>
      <c r="E265" s="185"/>
      <c r="F265" s="184"/>
      <c r="G265" s="185"/>
      <c r="H265" s="184"/>
      <c r="I265" s="182"/>
      <c r="J265" s="183"/>
      <c r="K265" s="184"/>
      <c r="L265" s="8"/>
      <c r="M265" s="39"/>
      <c r="Q265" s="4"/>
      <c r="R265" s="4"/>
    </row>
    <row r="266" spans="2:20" ht="25.5" customHeight="1" x14ac:dyDescent="0.15">
      <c r="B266" s="19">
        <v>6</v>
      </c>
      <c r="C266" s="209"/>
      <c r="D266" s="210"/>
      <c r="E266" s="185"/>
      <c r="F266" s="184"/>
      <c r="G266" s="185"/>
      <c r="H266" s="184"/>
      <c r="I266" s="182"/>
      <c r="J266" s="183"/>
      <c r="K266" s="184"/>
      <c r="L266" s="8"/>
      <c r="M266" s="39"/>
      <c r="Q266" s="4"/>
      <c r="R266" s="4"/>
    </row>
    <row r="267" spans="2:20" ht="25.5" customHeight="1" x14ac:dyDescent="0.15">
      <c r="B267" s="19">
        <v>7</v>
      </c>
      <c r="C267" s="209"/>
      <c r="D267" s="210"/>
      <c r="E267" s="185"/>
      <c r="F267" s="184"/>
      <c r="G267" s="185"/>
      <c r="H267" s="184"/>
      <c r="I267" s="182"/>
      <c r="J267" s="183"/>
      <c r="K267" s="184"/>
      <c r="L267" s="8"/>
      <c r="M267" s="39"/>
      <c r="Q267" s="4"/>
      <c r="R267" s="4"/>
    </row>
    <row r="268" spans="2:20" ht="25.5" customHeight="1" x14ac:dyDescent="0.15">
      <c r="B268" s="19">
        <v>8</v>
      </c>
      <c r="C268" s="209"/>
      <c r="D268" s="210"/>
      <c r="E268" s="185"/>
      <c r="F268" s="184"/>
      <c r="G268" s="185"/>
      <c r="H268" s="184"/>
      <c r="I268" s="182"/>
      <c r="J268" s="183"/>
      <c r="K268" s="184"/>
      <c r="L268" s="8"/>
      <c r="M268" s="39"/>
      <c r="Q268" s="4"/>
      <c r="R268" s="4"/>
    </row>
    <row r="269" spans="2:20" ht="25.5" customHeight="1" x14ac:dyDescent="0.15">
      <c r="B269" s="19">
        <v>9</v>
      </c>
      <c r="C269" s="209"/>
      <c r="D269" s="210"/>
      <c r="E269" s="185"/>
      <c r="F269" s="184"/>
      <c r="G269" s="185"/>
      <c r="H269" s="184"/>
      <c r="I269" s="182"/>
      <c r="J269" s="183"/>
      <c r="K269" s="184"/>
      <c r="L269" s="8"/>
      <c r="M269" s="39"/>
      <c r="Q269" s="4"/>
      <c r="R269" s="4"/>
    </row>
    <row r="270" spans="2:20" ht="25.5" customHeight="1" x14ac:dyDescent="0.15">
      <c r="B270" s="19">
        <v>10</v>
      </c>
      <c r="C270" s="209"/>
      <c r="D270" s="210"/>
      <c r="E270" s="185"/>
      <c r="F270" s="184"/>
      <c r="G270" s="185"/>
      <c r="H270" s="184"/>
      <c r="I270" s="182"/>
      <c r="J270" s="183"/>
      <c r="K270" s="184"/>
      <c r="L270" s="8"/>
      <c r="M270" s="39"/>
      <c r="Q270" s="4"/>
      <c r="R270" s="4"/>
    </row>
    <row r="271" spans="2:20" ht="25.5" customHeight="1" x14ac:dyDescent="0.15">
      <c r="B271" s="19">
        <v>11</v>
      </c>
      <c r="C271" s="209"/>
      <c r="D271" s="210"/>
      <c r="E271" s="185"/>
      <c r="F271" s="184"/>
      <c r="G271" s="185"/>
      <c r="H271" s="184"/>
      <c r="I271" s="182"/>
      <c r="J271" s="183"/>
      <c r="K271" s="184"/>
      <c r="L271" s="8"/>
      <c r="M271" s="39"/>
      <c r="Q271" s="4"/>
      <c r="R271" s="4"/>
    </row>
    <row r="272" spans="2:20" ht="25.5" customHeight="1" x14ac:dyDescent="0.15">
      <c r="B272" s="19">
        <v>12</v>
      </c>
      <c r="C272" s="209"/>
      <c r="D272" s="210"/>
      <c r="E272" s="185"/>
      <c r="F272" s="184"/>
      <c r="G272" s="185"/>
      <c r="H272" s="184"/>
      <c r="I272" s="182"/>
      <c r="J272" s="183"/>
      <c r="K272" s="184"/>
      <c r="L272" s="8"/>
      <c r="M272" s="39"/>
      <c r="Q272" s="4"/>
      <c r="R272" s="4"/>
    </row>
    <row r="273" spans="2:35" ht="25.5" customHeight="1" x14ac:dyDescent="0.15">
      <c r="B273" s="19">
        <v>13</v>
      </c>
      <c r="C273" s="209"/>
      <c r="D273" s="210"/>
      <c r="E273" s="185"/>
      <c r="F273" s="184"/>
      <c r="G273" s="185"/>
      <c r="H273" s="184"/>
      <c r="I273" s="182"/>
      <c r="J273" s="183"/>
      <c r="K273" s="184"/>
      <c r="L273" s="8"/>
      <c r="M273" s="39"/>
      <c r="Q273" s="4"/>
      <c r="R273" s="4"/>
    </row>
    <row r="274" spans="2:35" ht="25.5" customHeight="1" x14ac:dyDescent="0.15">
      <c r="B274" s="19">
        <v>14</v>
      </c>
      <c r="C274" s="209"/>
      <c r="D274" s="210"/>
      <c r="E274" s="185"/>
      <c r="F274" s="184"/>
      <c r="G274" s="185"/>
      <c r="H274" s="184"/>
      <c r="I274" s="182"/>
      <c r="J274" s="183"/>
      <c r="K274" s="184"/>
      <c r="L274" s="8"/>
      <c r="M274" s="39"/>
      <c r="Q274" s="4"/>
      <c r="R274" s="4"/>
    </row>
    <row r="275" spans="2:35" ht="25.5" customHeight="1" x14ac:dyDescent="0.15">
      <c r="B275" s="19">
        <v>15</v>
      </c>
      <c r="C275" s="209"/>
      <c r="D275" s="210"/>
      <c r="E275" s="185"/>
      <c r="F275" s="184"/>
      <c r="G275" s="185"/>
      <c r="H275" s="184"/>
      <c r="I275" s="182"/>
      <c r="J275" s="183"/>
      <c r="K275" s="184"/>
      <c r="L275" s="8"/>
      <c r="M275" s="39"/>
      <c r="Q275" s="4"/>
      <c r="R275" s="4"/>
    </row>
    <row r="276" spans="2:35" ht="25.5" customHeight="1" x14ac:dyDescent="0.15">
      <c r="B276" s="19">
        <v>16</v>
      </c>
      <c r="C276" s="209"/>
      <c r="D276" s="210"/>
      <c r="E276" s="185"/>
      <c r="F276" s="184"/>
      <c r="G276" s="185"/>
      <c r="H276" s="184"/>
      <c r="I276" s="182"/>
      <c r="J276" s="183"/>
      <c r="K276" s="184"/>
      <c r="L276" s="8"/>
      <c r="M276" s="39"/>
      <c r="Q276" s="4"/>
      <c r="R276" s="4"/>
    </row>
    <row r="277" spans="2:35" ht="25.5" customHeight="1" x14ac:dyDescent="0.15">
      <c r="B277" s="19">
        <v>17</v>
      </c>
      <c r="C277" s="209"/>
      <c r="D277" s="210"/>
      <c r="E277" s="185"/>
      <c r="F277" s="184"/>
      <c r="G277" s="185"/>
      <c r="H277" s="184"/>
      <c r="I277" s="182"/>
      <c r="J277" s="183"/>
      <c r="K277" s="184"/>
      <c r="L277" s="8"/>
      <c r="M277" s="39"/>
      <c r="Q277" s="4"/>
      <c r="R277" s="4"/>
    </row>
    <row r="278" spans="2:35" ht="25.5" customHeight="1" x14ac:dyDescent="0.15">
      <c r="B278" s="19">
        <v>18</v>
      </c>
      <c r="C278" s="209"/>
      <c r="D278" s="210"/>
      <c r="E278" s="185"/>
      <c r="F278" s="184"/>
      <c r="G278" s="185"/>
      <c r="H278" s="184"/>
      <c r="I278" s="182"/>
      <c r="J278" s="183"/>
      <c r="K278" s="184"/>
      <c r="L278" s="8"/>
      <c r="M278" s="39"/>
      <c r="Q278" s="4"/>
      <c r="R278" s="4"/>
    </row>
    <row r="279" spans="2:35" ht="25.5" customHeight="1" x14ac:dyDescent="0.15">
      <c r="B279" s="19">
        <v>19</v>
      </c>
      <c r="C279" s="209"/>
      <c r="D279" s="210"/>
      <c r="E279" s="185"/>
      <c r="F279" s="184"/>
      <c r="G279" s="185"/>
      <c r="H279" s="184"/>
      <c r="I279" s="182"/>
      <c r="J279" s="183"/>
      <c r="K279" s="184"/>
      <c r="L279" s="8"/>
      <c r="M279" s="39"/>
      <c r="Q279" s="4"/>
      <c r="R279" s="4"/>
    </row>
    <row r="280" spans="2:35" ht="25.5" customHeight="1" x14ac:dyDescent="0.15">
      <c r="B280" s="19">
        <v>20</v>
      </c>
      <c r="C280" s="209"/>
      <c r="D280" s="210"/>
      <c r="E280" s="185"/>
      <c r="F280" s="184"/>
      <c r="G280" s="185"/>
      <c r="H280" s="184"/>
      <c r="I280" s="182"/>
      <c r="J280" s="183"/>
      <c r="K280" s="184"/>
      <c r="L280" s="8"/>
      <c r="M280" s="39"/>
      <c r="Q280" s="4"/>
      <c r="R280" s="4"/>
    </row>
    <row r="281" spans="2:35" ht="25.5" customHeight="1" x14ac:dyDescent="0.15">
      <c r="B281" s="19">
        <v>21</v>
      </c>
      <c r="C281" s="209"/>
      <c r="D281" s="210"/>
      <c r="E281" s="185"/>
      <c r="F281" s="184"/>
      <c r="G281" s="185"/>
      <c r="H281" s="184"/>
      <c r="I281" s="182"/>
      <c r="J281" s="183"/>
      <c r="K281" s="184"/>
      <c r="L281" s="8"/>
      <c r="M281" s="39"/>
      <c r="Q281" s="4"/>
      <c r="R281" s="4"/>
    </row>
    <row r="282" spans="2:35" ht="25.5" customHeight="1" x14ac:dyDescent="0.15">
      <c r="B282" s="19">
        <v>22</v>
      </c>
      <c r="C282" s="209"/>
      <c r="D282" s="210"/>
      <c r="E282" s="185"/>
      <c r="F282" s="184"/>
      <c r="G282" s="185"/>
      <c r="H282" s="184"/>
      <c r="I282" s="182"/>
      <c r="J282" s="183"/>
      <c r="K282" s="184"/>
      <c r="L282" s="8"/>
      <c r="M282" s="39"/>
      <c r="Q282" s="4"/>
      <c r="R282" s="4"/>
    </row>
    <row r="283" spans="2:35" ht="25.5" customHeight="1" x14ac:dyDescent="0.15">
      <c r="B283" s="19">
        <v>23</v>
      </c>
      <c r="C283" s="209"/>
      <c r="D283" s="210"/>
      <c r="E283" s="185"/>
      <c r="F283" s="184"/>
      <c r="G283" s="185"/>
      <c r="H283" s="184"/>
      <c r="I283" s="182"/>
      <c r="J283" s="183"/>
      <c r="K283" s="184"/>
      <c r="L283" s="8"/>
      <c r="M283" s="39"/>
      <c r="Q283" s="4"/>
      <c r="R283" s="4"/>
    </row>
    <row r="284" spans="2:35" ht="25.5" customHeight="1" x14ac:dyDescent="0.15">
      <c r="B284" s="19">
        <v>24</v>
      </c>
      <c r="C284" s="209"/>
      <c r="D284" s="210"/>
      <c r="E284" s="185"/>
      <c r="F284" s="184"/>
      <c r="G284" s="185"/>
      <c r="H284" s="184"/>
      <c r="I284" s="182"/>
      <c r="J284" s="183"/>
      <c r="K284" s="184"/>
      <c r="L284" s="8"/>
      <c r="M284" s="39"/>
      <c r="Q284" s="4"/>
      <c r="R284" s="4"/>
    </row>
    <row r="285" spans="2:35" ht="25.5" customHeight="1" x14ac:dyDescent="0.15">
      <c r="B285" s="19">
        <v>25</v>
      </c>
      <c r="C285" s="209"/>
      <c r="D285" s="210"/>
      <c r="E285" s="185"/>
      <c r="F285" s="184"/>
      <c r="G285" s="185"/>
      <c r="H285" s="184"/>
      <c r="I285" s="182"/>
      <c r="J285" s="183"/>
      <c r="K285" s="184"/>
      <c r="L285" s="8"/>
      <c r="M285" s="39"/>
      <c r="Q285" s="4"/>
      <c r="R285" s="4"/>
    </row>
    <row r="286" spans="2:35" ht="25.5" customHeight="1" x14ac:dyDescent="0.15">
      <c r="B286" s="19">
        <v>26</v>
      </c>
      <c r="C286" s="209"/>
      <c r="D286" s="210"/>
      <c r="E286" s="185"/>
      <c r="F286" s="184"/>
      <c r="G286" s="185"/>
      <c r="H286" s="184"/>
      <c r="I286" s="182"/>
      <c r="J286" s="183"/>
      <c r="K286" s="184"/>
      <c r="L286" s="8"/>
      <c r="M286" s="39"/>
      <c r="Q286" s="4"/>
      <c r="R286" s="4"/>
    </row>
    <row r="287" spans="2:35" ht="25.5" customHeight="1" x14ac:dyDescent="0.15">
      <c r="B287" s="19">
        <v>27</v>
      </c>
      <c r="C287" s="209"/>
      <c r="D287" s="210"/>
      <c r="E287" s="185"/>
      <c r="F287" s="184"/>
      <c r="G287" s="185"/>
      <c r="H287" s="184"/>
      <c r="I287" s="182"/>
      <c r="J287" s="183"/>
      <c r="K287" s="184"/>
      <c r="L287" s="8"/>
      <c r="M287" s="39"/>
      <c r="Q287" s="4"/>
      <c r="R287" s="4"/>
    </row>
    <row r="288" spans="2:35" s="3" customFormat="1" ht="25.5" customHeight="1" x14ac:dyDescent="0.15">
      <c r="B288" s="19">
        <v>28</v>
      </c>
      <c r="C288" s="209"/>
      <c r="D288" s="210"/>
      <c r="E288" s="185"/>
      <c r="F288" s="184"/>
      <c r="G288" s="185"/>
      <c r="H288" s="184"/>
      <c r="I288" s="182"/>
      <c r="J288" s="183"/>
      <c r="K288" s="184"/>
      <c r="L288" s="8"/>
      <c r="M288" s="39"/>
      <c r="Q288" s="4"/>
      <c r="R288" s="4"/>
      <c r="S288" s="4"/>
      <c r="T288" s="4"/>
      <c r="U288" s="4"/>
      <c r="V288" s="4"/>
      <c r="W288" s="4"/>
      <c r="X288" s="4"/>
      <c r="Y288" s="4"/>
      <c r="Z288" s="4"/>
      <c r="AA288" s="4"/>
      <c r="AB288" s="4"/>
      <c r="AC288" s="4"/>
      <c r="AD288" s="4"/>
      <c r="AE288" s="4"/>
      <c r="AF288" s="4"/>
      <c r="AG288" s="4"/>
      <c r="AH288" s="4"/>
      <c r="AI288" s="4"/>
    </row>
    <row r="289" spans="2:35" s="3" customFormat="1" ht="24.5" customHeight="1" x14ac:dyDescent="0.15">
      <c r="B289" s="19">
        <v>29</v>
      </c>
      <c r="C289" s="209"/>
      <c r="D289" s="210"/>
      <c r="E289" s="185"/>
      <c r="F289" s="184"/>
      <c r="G289" s="185"/>
      <c r="H289" s="184"/>
      <c r="I289" s="182"/>
      <c r="J289" s="183"/>
      <c r="K289" s="184"/>
      <c r="L289" s="8"/>
      <c r="M289" s="39"/>
      <c r="Q289" s="4"/>
      <c r="R289" s="4"/>
      <c r="S289" s="4"/>
      <c r="T289" s="4"/>
      <c r="U289" s="4"/>
      <c r="V289" s="4"/>
      <c r="W289" s="4"/>
      <c r="X289" s="4"/>
      <c r="Y289" s="4"/>
      <c r="Z289" s="4"/>
      <c r="AA289" s="4"/>
      <c r="AB289" s="4"/>
      <c r="AC289" s="4"/>
      <c r="AD289" s="4"/>
      <c r="AE289" s="4"/>
      <c r="AF289" s="4"/>
      <c r="AG289" s="4"/>
      <c r="AH289" s="4"/>
      <c r="AI289" s="4"/>
    </row>
    <row r="290" spans="2:35" ht="25" customHeight="1" thickBot="1" x14ac:dyDescent="0.2">
      <c r="B290" s="21">
        <v>30</v>
      </c>
      <c r="C290" s="209"/>
      <c r="D290" s="210"/>
      <c r="E290" s="186"/>
      <c r="F290" s="187"/>
      <c r="G290" s="186"/>
      <c r="H290" s="187"/>
      <c r="I290" s="190"/>
      <c r="J290" s="191"/>
      <c r="K290" s="187"/>
      <c r="L290" s="9"/>
      <c r="M290" s="40"/>
      <c r="Q290" s="4"/>
      <c r="R290" s="4"/>
    </row>
    <row r="291" spans="2:35" ht="23.5" customHeight="1" thickBot="1" x14ac:dyDescent="0.2">
      <c r="B291" s="28"/>
      <c r="C291" s="28"/>
      <c r="D291" s="36"/>
      <c r="E291" s="28"/>
      <c r="F291" s="28"/>
      <c r="G291" s="28"/>
      <c r="H291" s="36"/>
      <c r="I291" s="36"/>
      <c r="J291" s="36"/>
      <c r="K291" s="37"/>
      <c r="L291" s="28"/>
      <c r="M291" s="4"/>
      <c r="N291" s="4"/>
      <c r="O291" s="4"/>
      <c r="P291" s="4"/>
      <c r="Q291" s="4"/>
      <c r="R291" s="4"/>
    </row>
    <row r="292" spans="2:35" ht="25.5" customHeight="1" x14ac:dyDescent="0.15">
      <c r="B292" s="252" t="s">
        <v>39</v>
      </c>
      <c r="C292" s="167"/>
      <c r="D292" s="168"/>
      <c r="E292" s="168"/>
      <c r="F292" s="168"/>
      <c r="G292" s="168"/>
      <c r="H292" s="168"/>
      <c r="I292" s="168"/>
      <c r="J292" s="168"/>
      <c r="K292" s="168"/>
      <c r="L292" s="168"/>
      <c r="M292" s="169"/>
      <c r="N292" s="4"/>
      <c r="O292" s="4"/>
      <c r="P292" s="4"/>
      <c r="Q292" s="4"/>
      <c r="R292" s="4"/>
    </row>
    <row r="293" spans="2:35" ht="25.5" customHeight="1" x14ac:dyDescent="0.15">
      <c r="B293" s="253"/>
      <c r="C293" s="170"/>
      <c r="D293" s="171"/>
      <c r="E293" s="171"/>
      <c r="F293" s="171"/>
      <c r="G293" s="171"/>
      <c r="H293" s="171"/>
      <c r="I293" s="171"/>
      <c r="J293" s="171"/>
      <c r="K293" s="171"/>
      <c r="L293" s="171"/>
      <c r="M293" s="172"/>
      <c r="N293" s="4"/>
      <c r="O293" s="4"/>
      <c r="P293" s="4"/>
      <c r="Q293" s="4"/>
      <c r="R293" s="4"/>
    </row>
    <row r="294" spans="2:35" ht="25.5" customHeight="1" x14ac:dyDescent="0.15">
      <c r="B294" s="253"/>
      <c r="C294" s="170"/>
      <c r="D294" s="171"/>
      <c r="E294" s="171"/>
      <c r="F294" s="171"/>
      <c r="G294" s="171"/>
      <c r="H294" s="171"/>
      <c r="I294" s="171"/>
      <c r="J294" s="171"/>
      <c r="K294" s="171"/>
      <c r="L294" s="171"/>
      <c r="M294" s="172"/>
      <c r="N294" s="4"/>
      <c r="O294" s="4"/>
      <c r="P294" s="4"/>
      <c r="Q294" s="4"/>
      <c r="R294" s="4"/>
    </row>
    <row r="295" spans="2:35" ht="25.5" customHeight="1" x14ac:dyDescent="0.15">
      <c r="B295" s="253"/>
      <c r="C295" s="170"/>
      <c r="D295" s="171"/>
      <c r="E295" s="171"/>
      <c r="F295" s="171"/>
      <c r="G295" s="171"/>
      <c r="H295" s="171"/>
      <c r="I295" s="171"/>
      <c r="J295" s="171"/>
      <c r="K295" s="171"/>
      <c r="L295" s="171"/>
      <c r="M295" s="172"/>
      <c r="N295" s="4"/>
      <c r="O295" s="4"/>
      <c r="P295" s="4"/>
      <c r="Q295" s="4"/>
      <c r="R295" s="4"/>
    </row>
    <row r="296" spans="2:35" ht="25.5" customHeight="1" x14ac:dyDescent="0.15">
      <c r="B296" s="253"/>
      <c r="C296" s="170"/>
      <c r="D296" s="171"/>
      <c r="E296" s="171"/>
      <c r="F296" s="171"/>
      <c r="G296" s="171"/>
      <c r="H296" s="171"/>
      <c r="I296" s="171"/>
      <c r="J296" s="171"/>
      <c r="K296" s="171"/>
      <c r="L296" s="171"/>
      <c r="M296" s="172"/>
      <c r="N296" s="4"/>
      <c r="O296" s="4"/>
      <c r="P296" s="4"/>
      <c r="Q296" s="4"/>
      <c r="R296" s="4"/>
    </row>
    <row r="297" spans="2:35" ht="25.5" customHeight="1" thickBot="1" x14ac:dyDescent="0.2">
      <c r="B297" s="254"/>
      <c r="C297" s="173"/>
      <c r="D297" s="174"/>
      <c r="E297" s="174"/>
      <c r="F297" s="174"/>
      <c r="G297" s="174"/>
      <c r="H297" s="174"/>
      <c r="I297" s="174"/>
      <c r="J297" s="174"/>
      <c r="K297" s="174"/>
      <c r="L297" s="174"/>
      <c r="M297" s="175"/>
      <c r="N297" s="4"/>
      <c r="O297" s="4"/>
      <c r="P297" s="4"/>
      <c r="Q297" s="4"/>
      <c r="R297" s="4"/>
    </row>
    <row r="298" spans="2:35" ht="13.5" hidden="1" customHeight="1" x14ac:dyDescent="0.15"/>
    <row r="299" spans="2:35" ht="13.5" hidden="1" customHeight="1" x14ac:dyDescent="0.15"/>
    <row r="300" spans="2:35" ht="13.5" hidden="1" customHeight="1" x14ac:dyDescent="0.15"/>
    <row r="301" spans="2:35" ht="13.5" hidden="1" customHeight="1" x14ac:dyDescent="0.15"/>
    <row r="302" spans="2:35" ht="13.5" hidden="1" customHeight="1" x14ac:dyDescent="0.15"/>
    <row r="303" spans="2:35" ht="13.5" hidden="1" customHeight="1" x14ac:dyDescent="0.15"/>
    <row r="304" spans="2:35" ht="13.5" hidden="1" customHeight="1" x14ac:dyDescent="0.15"/>
    <row r="305" ht="13.5" hidden="1" customHeight="1" x14ac:dyDescent="0.15"/>
    <row r="306" ht="13.5" hidden="1" customHeight="1" x14ac:dyDescent="0.15"/>
    <row r="307" ht="13.5" hidden="1" customHeight="1" x14ac:dyDescent="0.15"/>
    <row r="308" ht="13.5" hidden="1" customHeight="1" x14ac:dyDescent="0.15"/>
    <row r="309" ht="13.5" hidden="1" customHeight="1" x14ac:dyDescent="0.15"/>
    <row r="310" ht="13.5" hidden="1" customHeight="1" x14ac:dyDescent="0.15"/>
    <row r="311" ht="13.5" hidden="1" customHeight="1" x14ac:dyDescent="0.15"/>
    <row r="312" ht="13.5" hidden="1" customHeight="1" x14ac:dyDescent="0.15"/>
    <row r="313" ht="13.5" hidden="1" customHeight="1" x14ac:dyDescent="0.15"/>
    <row r="314" ht="13.5" hidden="1" customHeight="1" x14ac:dyDescent="0.15"/>
    <row r="315" ht="13.5" hidden="1" customHeight="1" x14ac:dyDescent="0.15"/>
    <row r="316" ht="13.5" hidden="1" customHeight="1" x14ac:dyDescent="0.15"/>
    <row r="317" ht="13.5" hidden="1" customHeight="1" x14ac:dyDescent="0.15"/>
    <row r="318" ht="13.5" hidden="1" customHeight="1" x14ac:dyDescent="0.15"/>
    <row r="319" ht="13.5" hidden="1" customHeight="1" x14ac:dyDescent="0.15"/>
    <row r="320" ht="13.5" hidden="1" customHeight="1" x14ac:dyDescent="0.15"/>
    <row r="321" ht="13.5" hidden="1" customHeight="1" x14ac:dyDescent="0.15"/>
    <row r="322" ht="13.5" hidden="1" customHeight="1" x14ac:dyDescent="0.15"/>
    <row r="323" ht="13.5" hidden="1" customHeight="1" x14ac:dyDescent="0.15"/>
    <row r="324" ht="13.5" hidden="1" customHeight="1" x14ac:dyDescent="0.15"/>
    <row r="325" ht="13.5" hidden="1" customHeight="1" x14ac:dyDescent="0.15"/>
    <row r="326" ht="13.5" hidden="1" customHeight="1" x14ac:dyDescent="0.15"/>
    <row r="327" ht="13.5" hidden="1" customHeight="1" x14ac:dyDescent="0.15"/>
    <row r="328" ht="13.5" hidden="1" customHeight="1" x14ac:dyDescent="0.15"/>
    <row r="329" ht="13.5" hidden="1" customHeight="1" x14ac:dyDescent="0.15"/>
    <row r="330" ht="13.5" hidden="1" customHeight="1" x14ac:dyDescent="0.15"/>
    <row r="331" ht="13.5" hidden="1" customHeight="1" x14ac:dyDescent="0.15"/>
    <row r="332" ht="13.5" hidden="1" customHeight="1" x14ac:dyDescent="0.15"/>
    <row r="333" ht="13.5" hidden="1" customHeight="1" x14ac:dyDescent="0.15"/>
    <row r="334" ht="13.5" hidden="1" customHeight="1" x14ac:dyDescent="0.15"/>
    <row r="335" ht="13.5" hidden="1" customHeight="1" x14ac:dyDescent="0.15"/>
    <row r="336" ht="13.5" hidden="1" customHeight="1" x14ac:dyDescent="0.15"/>
    <row r="337" ht="13.5" hidden="1" customHeight="1" x14ac:dyDescent="0.15"/>
    <row r="338" ht="13.5" hidden="1" customHeight="1" x14ac:dyDescent="0.15"/>
    <row r="339" ht="13.5" hidden="1" customHeight="1" x14ac:dyDescent="0.15"/>
    <row r="340" ht="13.5" hidden="1" customHeight="1" x14ac:dyDescent="0.15"/>
    <row r="341" ht="13.5" hidden="1" customHeight="1" x14ac:dyDescent="0.15"/>
    <row r="342" ht="13.5" hidden="1" customHeight="1" x14ac:dyDescent="0.15"/>
    <row r="343" ht="13.5" hidden="1" customHeight="1" x14ac:dyDescent="0.15"/>
    <row r="344" ht="13.5" hidden="1" customHeight="1" x14ac:dyDescent="0.15"/>
    <row r="345" ht="13.5" hidden="1" customHeight="1" x14ac:dyDescent="0.15"/>
    <row r="346" ht="13.5" hidden="1" customHeight="1" x14ac:dyDescent="0.15"/>
    <row r="347" ht="13.5" hidden="1" customHeight="1" x14ac:dyDescent="0.15"/>
    <row r="348" ht="13.5" hidden="1" customHeight="1" x14ac:dyDescent="0.15"/>
    <row r="349" ht="13.5" hidden="1" customHeight="1" x14ac:dyDescent="0.15"/>
    <row r="350" ht="13.5" hidden="1" customHeight="1" x14ac:dyDescent="0.15"/>
    <row r="351" ht="13.5" hidden="1" customHeight="1" x14ac:dyDescent="0.15"/>
    <row r="352" ht="13.5" hidden="1" customHeight="1" x14ac:dyDescent="0.15"/>
    <row r="353" ht="13.5" hidden="1" customHeight="1" x14ac:dyDescent="0.15"/>
    <row r="354" ht="13.5" hidden="1" customHeight="1" x14ac:dyDescent="0.15"/>
    <row r="355" ht="13.5" hidden="1" customHeight="1" x14ac:dyDescent="0.15"/>
    <row r="356" ht="13.5" hidden="1" customHeight="1" x14ac:dyDescent="0.15"/>
    <row r="357" ht="13.5" hidden="1" customHeight="1" x14ac:dyDescent="0.15"/>
    <row r="358" ht="13.5" hidden="1" customHeight="1" x14ac:dyDescent="0.15"/>
    <row r="359" ht="13.5" hidden="1" customHeight="1" x14ac:dyDescent="0.15"/>
    <row r="360" ht="13.5" hidden="1" customHeight="1" x14ac:dyDescent="0.15"/>
    <row r="361" ht="13.5" hidden="1" customHeight="1" x14ac:dyDescent="0.15"/>
    <row r="362" ht="13.5" hidden="1" customHeight="1" x14ac:dyDescent="0.15"/>
    <row r="363" ht="13.5" hidden="1" customHeight="1" x14ac:dyDescent="0.15"/>
    <row r="364" ht="13.5" hidden="1" customHeight="1" x14ac:dyDescent="0.15"/>
    <row r="365" ht="13.5" hidden="1" customHeight="1" x14ac:dyDescent="0.15"/>
    <row r="366" ht="13.5" hidden="1" customHeight="1" x14ac:dyDescent="0.15"/>
    <row r="367" ht="13.5" hidden="1" customHeight="1" x14ac:dyDescent="0.15"/>
    <row r="368" ht="13.5" hidden="1" customHeight="1" x14ac:dyDescent="0.15"/>
    <row r="369" ht="13.5" hidden="1" customHeight="1" x14ac:dyDescent="0.15"/>
    <row r="370" ht="13.5" hidden="1" customHeight="1" x14ac:dyDescent="0.15"/>
    <row r="371" ht="13.5" hidden="1" customHeight="1" x14ac:dyDescent="0.15"/>
    <row r="372" ht="13.5" hidden="1" customHeight="1" x14ac:dyDescent="0.15"/>
    <row r="373" ht="13.5" hidden="1" customHeight="1" x14ac:dyDescent="0.15"/>
    <row r="374" ht="13.5" hidden="1" customHeight="1" x14ac:dyDescent="0.15"/>
    <row r="375" ht="13.5" hidden="1" customHeight="1" x14ac:dyDescent="0.15"/>
    <row r="376" ht="13.5" hidden="1" customHeight="1" x14ac:dyDescent="0.15"/>
    <row r="377" ht="13.5" hidden="1" customHeight="1" x14ac:dyDescent="0.15"/>
    <row r="378" ht="13.5" hidden="1" customHeight="1" x14ac:dyDescent="0.15"/>
    <row r="379" ht="13.5" hidden="1" customHeight="1" x14ac:dyDescent="0.15"/>
    <row r="380" ht="13.5" hidden="1" customHeight="1" x14ac:dyDescent="0.15"/>
    <row r="381" ht="13.5" hidden="1" customHeight="1" x14ac:dyDescent="0.15"/>
    <row r="382" ht="13.5" hidden="1" customHeight="1" x14ac:dyDescent="0.15"/>
    <row r="383" ht="13.5" hidden="1" customHeight="1" x14ac:dyDescent="0.15"/>
    <row r="384" ht="13.5" hidden="1" customHeight="1" x14ac:dyDescent="0.15"/>
    <row r="385" ht="13.5" hidden="1" customHeight="1" x14ac:dyDescent="0.15"/>
    <row r="386" ht="13.5" hidden="1" customHeight="1" x14ac:dyDescent="0.15"/>
    <row r="387" ht="13.5" hidden="1" customHeight="1" x14ac:dyDescent="0.15"/>
    <row r="388" ht="13.5" hidden="1" customHeight="1" x14ac:dyDescent="0.15"/>
    <row r="389" ht="13.5" hidden="1" customHeight="1" x14ac:dyDescent="0.15"/>
    <row r="390" ht="13.5" hidden="1" customHeight="1" x14ac:dyDescent="0.15"/>
    <row r="391" ht="13.5" hidden="1" customHeight="1" x14ac:dyDescent="0.15"/>
    <row r="392" ht="13.5" hidden="1" customHeight="1" x14ac:dyDescent="0.15"/>
    <row r="393" ht="13.5" hidden="1" customHeight="1" x14ac:dyDescent="0.15"/>
    <row r="394" ht="13.5" hidden="1" customHeight="1" x14ac:dyDescent="0.15"/>
    <row r="395" ht="13.5" hidden="1" customHeight="1" x14ac:dyDescent="0.15"/>
    <row r="396" ht="13.5" hidden="1" customHeight="1" x14ac:dyDescent="0.15"/>
    <row r="397" ht="13.5" hidden="1" customHeight="1" x14ac:dyDescent="0.15"/>
    <row r="398" ht="13.5" hidden="1" customHeight="1" x14ac:dyDescent="0.15"/>
    <row r="399" ht="13.5" hidden="1" customHeight="1" x14ac:dyDescent="0.15"/>
    <row r="400" ht="13.5" hidden="1" customHeight="1" x14ac:dyDescent="0.15"/>
    <row r="401" ht="13.5" hidden="1" customHeight="1" x14ac:dyDescent="0.15"/>
    <row r="402" ht="13.5" hidden="1" customHeight="1" x14ac:dyDescent="0.15"/>
    <row r="403" ht="13.5" hidden="1" customHeight="1" x14ac:dyDescent="0.15"/>
    <row r="404" ht="13.5" hidden="1" customHeight="1" x14ac:dyDescent="0.15"/>
    <row r="405" ht="13.5" hidden="1" customHeight="1" x14ac:dyDescent="0.15"/>
    <row r="406" ht="13.5" hidden="1" customHeight="1" x14ac:dyDescent="0.15"/>
    <row r="407" ht="13.5" hidden="1" customHeight="1" x14ac:dyDescent="0.15"/>
    <row r="408" ht="13.5" hidden="1" customHeight="1" x14ac:dyDescent="0.15"/>
    <row r="409" ht="13.5" hidden="1" customHeight="1" x14ac:dyDescent="0.15"/>
    <row r="410" ht="13.5" hidden="1" customHeight="1" x14ac:dyDescent="0.15"/>
    <row r="411" ht="13.5" hidden="1" customHeight="1" x14ac:dyDescent="0.15"/>
    <row r="412" ht="13.5" hidden="1" customHeight="1" x14ac:dyDescent="0.15"/>
    <row r="413" ht="13.5" hidden="1" customHeight="1" x14ac:dyDescent="0.15"/>
    <row r="414" ht="13.5" hidden="1" customHeight="1" x14ac:dyDescent="0.15"/>
    <row r="415" ht="13.5" hidden="1" customHeight="1" x14ac:dyDescent="0.15"/>
    <row r="416" ht="13.5" hidden="1" customHeight="1" x14ac:dyDescent="0.15"/>
    <row r="417" ht="13.5" hidden="1" customHeight="1" x14ac:dyDescent="0.15"/>
    <row r="418" ht="13.5" hidden="1" customHeight="1" x14ac:dyDescent="0.15"/>
    <row r="419" ht="13.5" hidden="1" customHeight="1" x14ac:dyDescent="0.15"/>
    <row r="420" ht="13.5" hidden="1" customHeight="1" x14ac:dyDescent="0.15"/>
    <row r="421" ht="13.5" hidden="1" customHeight="1" x14ac:dyDescent="0.15"/>
    <row r="422" ht="13.5" hidden="1" customHeight="1" x14ac:dyDescent="0.15"/>
    <row r="423" ht="13.5" hidden="1" customHeight="1" x14ac:dyDescent="0.15"/>
    <row r="424" ht="13.5" hidden="1" customHeight="1" x14ac:dyDescent="0.15"/>
    <row r="425" ht="13.5" hidden="1" customHeight="1" x14ac:dyDescent="0.15"/>
    <row r="426" ht="13.5" hidden="1" customHeight="1" x14ac:dyDescent="0.15"/>
    <row r="427" ht="13.5" hidden="1" customHeight="1" x14ac:dyDescent="0.15"/>
    <row r="428" ht="13.5" hidden="1" customHeight="1" x14ac:dyDescent="0.15"/>
    <row r="429" ht="13.5" hidden="1" customHeight="1" x14ac:dyDescent="0.15"/>
    <row r="430" ht="13.5" hidden="1" customHeight="1" x14ac:dyDescent="0.15"/>
    <row r="431" ht="13.5" hidden="1" customHeight="1" x14ac:dyDescent="0.15"/>
    <row r="432" ht="13.5" hidden="1" customHeight="1" x14ac:dyDescent="0.15"/>
    <row r="433" ht="13.5" hidden="1" customHeight="1" x14ac:dyDescent="0.15"/>
    <row r="434" ht="13.5" hidden="1" customHeight="1" x14ac:dyDescent="0.15"/>
    <row r="435" ht="13.5" hidden="1" customHeight="1" x14ac:dyDescent="0.15"/>
    <row r="436" ht="13.5" hidden="1" customHeight="1" x14ac:dyDescent="0.15"/>
    <row r="437" ht="13.5" hidden="1" customHeight="1" x14ac:dyDescent="0.15"/>
    <row r="438" ht="13.5" hidden="1" customHeight="1" x14ac:dyDescent="0.15"/>
    <row r="439" ht="13.5" hidden="1" customHeight="1" x14ac:dyDescent="0.15"/>
    <row r="440" ht="13.5" hidden="1" customHeight="1" x14ac:dyDescent="0.15"/>
    <row r="441" ht="13.5" hidden="1" customHeight="1" x14ac:dyDescent="0.15"/>
    <row r="442" ht="13.5" hidden="1" customHeight="1" x14ac:dyDescent="0.15"/>
    <row r="443" ht="13.5" hidden="1" customHeight="1" x14ac:dyDescent="0.15"/>
    <row r="444" ht="13.5" hidden="1" customHeight="1" x14ac:dyDescent="0.15"/>
    <row r="445" ht="13.5" hidden="1" customHeight="1" x14ac:dyDescent="0.15"/>
    <row r="446" ht="13.5" hidden="1" customHeight="1" x14ac:dyDescent="0.15"/>
    <row r="447" ht="13.5" hidden="1" customHeight="1" x14ac:dyDescent="0.15"/>
    <row r="448" ht="13.5" hidden="1" customHeight="1" x14ac:dyDescent="0.15"/>
    <row r="449" ht="13.5" hidden="1" customHeight="1" x14ac:dyDescent="0.15"/>
    <row r="450" ht="13.5" hidden="1" customHeight="1" x14ac:dyDescent="0.15"/>
    <row r="451" ht="13.5" hidden="1" customHeight="1" x14ac:dyDescent="0.15"/>
    <row r="452" ht="13.5" hidden="1" customHeight="1" x14ac:dyDescent="0.15"/>
    <row r="453" ht="13.5" hidden="1" customHeight="1" x14ac:dyDescent="0.15"/>
    <row r="454" ht="13.5" hidden="1" customHeight="1" x14ac:dyDescent="0.15"/>
    <row r="455" ht="13.5" hidden="1" customHeight="1" x14ac:dyDescent="0.15"/>
    <row r="456" ht="13.5" hidden="1" customHeight="1" x14ac:dyDescent="0.15"/>
    <row r="457" ht="13.5" hidden="1" customHeight="1" x14ac:dyDescent="0.15"/>
    <row r="458" ht="13.5" hidden="1" customHeight="1" x14ac:dyDescent="0.15"/>
    <row r="459" ht="13.5" hidden="1" customHeight="1" x14ac:dyDescent="0.15"/>
    <row r="460" ht="13.5" hidden="1" customHeight="1" x14ac:dyDescent="0.15"/>
    <row r="461" ht="13.5" hidden="1" customHeight="1" x14ac:dyDescent="0.15"/>
    <row r="462" ht="13.5" hidden="1" customHeight="1" x14ac:dyDescent="0.15"/>
    <row r="463" ht="13.5" hidden="1" customHeight="1" x14ac:dyDescent="0.15"/>
    <row r="464" ht="13.5" hidden="1" customHeight="1" x14ac:dyDescent="0.15"/>
    <row r="465" ht="13.5" hidden="1" customHeight="1" x14ac:dyDescent="0.15"/>
    <row r="466" ht="13.5" hidden="1" customHeight="1" x14ac:dyDescent="0.15"/>
    <row r="467" ht="13.5" hidden="1" customHeight="1" x14ac:dyDescent="0.15"/>
    <row r="468" ht="13.5" hidden="1" customHeight="1" x14ac:dyDescent="0.15"/>
    <row r="469" ht="13.5" hidden="1" customHeight="1" x14ac:dyDescent="0.15"/>
    <row r="470" ht="13.5" hidden="1" customHeight="1" x14ac:dyDescent="0.15"/>
    <row r="471" ht="13.5" hidden="1" customHeight="1" x14ac:dyDescent="0.15"/>
    <row r="472" ht="13.5" hidden="1" customHeight="1" x14ac:dyDescent="0.15"/>
    <row r="473" ht="13.5" hidden="1" customHeight="1" x14ac:dyDescent="0.15"/>
    <row r="474" ht="13.5" hidden="1" customHeight="1" x14ac:dyDescent="0.15"/>
    <row r="475" ht="13.5" hidden="1" customHeight="1" x14ac:dyDescent="0.15"/>
    <row r="476" ht="13.5" hidden="1" customHeight="1" x14ac:dyDescent="0.15"/>
    <row r="477" ht="13.5" hidden="1" customHeight="1" x14ac:dyDescent="0.15"/>
    <row r="478" ht="13.5" hidden="1" customHeight="1" x14ac:dyDescent="0.15"/>
    <row r="479" ht="13.5" hidden="1" customHeight="1" x14ac:dyDescent="0.15"/>
    <row r="480" ht="13.5" hidden="1" customHeight="1" x14ac:dyDescent="0.15"/>
    <row r="481" ht="13.5" hidden="1" customHeight="1" x14ac:dyDescent="0.15"/>
    <row r="482" ht="13.5" hidden="1" customHeight="1" x14ac:dyDescent="0.15"/>
    <row r="483" ht="13.5" hidden="1" customHeight="1" x14ac:dyDescent="0.15"/>
    <row r="484" ht="13.5" hidden="1" customHeight="1" x14ac:dyDescent="0.15"/>
    <row r="485" ht="13.5" hidden="1" customHeight="1" x14ac:dyDescent="0.15"/>
    <row r="486" ht="13.5" hidden="1" customHeight="1" x14ac:dyDescent="0.15"/>
    <row r="487" ht="13.5" hidden="1" customHeight="1" x14ac:dyDescent="0.15"/>
    <row r="488" ht="13.5" hidden="1" customHeight="1" x14ac:dyDescent="0.15"/>
    <row r="489" ht="13.5" hidden="1" customHeight="1" x14ac:dyDescent="0.15"/>
    <row r="490" ht="13.5" hidden="1" customHeight="1" x14ac:dyDescent="0.15"/>
    <row r="491" ht="13.5" hidden="1" customHeight="1" x14ac:dyDescent="0.15"/>
    <row r="492" ht="13.5" hidden="1" customHeight="1" x14ac:dyDescent="0.15"/>
    <row r="493" ht="13.5" hidden="1" customHeight="1" x14ac:dyDescent="0.15"/>
    <row r="494" ht="13.5" hidden="1" customHeight="1" x14ac:dyDescent="0.15"/>
    <row r="495" ht="13.5" hidden="1" customHeight="1" x14ac:dyDescent="0.15"/>
    <row r="496" ht="13.5" hidden="1" customHeight="1" x14ac:dyDescent="0.15"/>
    <row r="497" ht="13.5" hidden="1" customHeight="1" x14ac:dyDescent="0.15"/>
    <row r="498" ht="13.5" hidden="1" customHeight="1" x14ac:dyDescent="0.15"/>
    <row r="499" ht="13.5" hidden="1" customHeight="1" x14ac:dyDescent="0.15"/>
    <row r="500" ht="13.5" hidden="1" customHeight="1" x14ac:dyDescent="0.15"/>
    <row r="501" ht="13.5" hidden="1" customHeight="1" x14ac:dyDescent="0.15"/>
    <row r="502" ht="13.5" hidden="1" customHeight="1" x14ac:dyDescent="0.15"/>
    <row r="503" ht="13.5" hidden="1" customHeight="1" x14ac:dyDescent="0.15"/>
    <row r="504" ht="13.5" hidden="1" customHeight="1" x14ac:dyDescent="0.15"/>
    <row r="505" ht="13.5" hidden="1" customHeight="1" x14ac:dyDescent="0.15"/>
    <row r="506" ht="13.5" hidden="1" customHeight="1" x14ac:dyDescent="0.15"/>
    <row r="507" ht="13.5" hidden="1" customHeight="1" x14ac:dyDescent="0.15"/>
    <row r="508" ht="13.5" hidden="1" customHeight="1" x14ac:dyDescent="0.15"/>
    <row r="509" ht="13.5" hidden="1" customHeight="1" x14ac:dyDescent="0.15"/>
    <row r="510" ht="13.5" hidden="1" customHeight="1" x14ac:dyDescent="0.15"/>
    <row r="511" ht="13.5" hidden="1" customHeight="1" x14ac:dyDescent="0.15"/>
    <row r="512" ht="13.5" hidden="1" customHeight="1" x14ac:dyDescent="0.15"/>
    <row r="513" ht="13.5" hidden="1" customHeight="1" x14ac:dyDescent="0.15"/>
    <row r="514" ht="13.5" hidden="1" customHeight="1" x14ac:dyDescent="0.15"/>
    <row r="515" ht="13.5" hidden="1" customHeight="1" x14ac:dyDescent="0.15"/>
    <row r="516" ht="13.5" hidden="1" customHeight="1" x14ac:dyDescent="0.15"/>
    <row r="517" ht="13.5" hidden="1" customHeight="1" x14ac:dyDescent="0.15"/>
    <row r="518" ht="13.5" hidden="1" customHeight="1" x14ac:dyDescent="0.15"/>
    <row r="519" ht="13.5" hidden="1" customHeight="1" x14ac:dyDescent="0.15"/>
    <row r="520" ht="13.5" hidden="1" customHeight="1" x14ac:dyDescent="0.15"/>
    <row r="521" ht="13.5" hidden="1" customHeight="1" x14ac:dyDescent="0.15"/>
    <row r="522" ht="13.5" hidden="1" customHeight="1" x14ac:dyDescent="0.15"/>
    <row r="523" ht="13.5" hidden="1" customHeight="1" x14ac:dyDescent="0.15"/>
    <row r="524" ht="13.5" hidden="1" customHeight="1" x14ac:dyDescent="0.15"/>
    <row r="525" ht="13.5" hidden="1" customHeight="1" x14ac:dyDescent="0.15"/>
    <row r="526" ht="13.5" hidden="1" customHeight="1" x14ac:dyDescent="0.15"/>
    <row r="527" ht="13.5" hidden="1" customHeight="1" x14ac:dyDescent="0.15"/>
    <row r="528" ht="13.5" hidden="1" customHeight="1" x14ac:dyDescent="0.15"/>
    <row r="529" ht="13.5" hidden="1" customHeight="1" x14ac:dyDescent="0.15"/>
    <row r="530" ht="13.5" hidden="1" customHeight="1" x14ac:dyDescent="0.15"/>
    <row r="531" ht="13.5" hidden="1" customHeight="1" x14ac:dyDescent="0.15"/>
    <row r="532" ht="13.5" hidden="1" customHeight="1" x14ac:dyDescent="0.15"/>
    <row r="533" ht="13.5" hidden="1" customHeight="1" x14ac:dyDescent="0.15"/>
    <row r="534" ht="13.5" hidden="1" customHeight="1" x14ac:dyDescent="0.15"/>
    <row r="535" ht="13.5" hidden="1" customHeight="1" x14ac:dyDescent="0.15"/>
    <row r="536" ht="13.5" hidden="1" customHeight="1" x14ac:dyDescent="0.15"/>
    <row r="537" ht="13.5" hidden="1" customHeight="1" x14ac:dyDescent="0.15"/>
    <row r="538" ht="13.5" hidden="1" customHeight="1" x14ac:dyDescent="0.15"/>
    <row r="539" ht="13.5" hidden="1" customHeight="1" x14ac:dyDescent="0.15"/>
    <row r="540" ht="13.5" hidden="1" customHeight="1" x14ac:dyDescent="0.15"/>
    <row r="541" ht="13.5" hidden="1" customHeight="1" x14ac:dyDescent="0.15"/>
    <row r="542" ht="13.5" hidden="1" customHeight="1" x14ac:dyDescent="0.15"/>
    <row r="543" ht="13.5" hidden="1" customHeight="1" x14ac:dyDescent="0.15"/>
    <row r="544" ht="13.5" hidden="1" customHeight="1" x14ac:dyDescent="0.15"/>
    <row r="545" ht="13.5" hidden="1" customHeight="1" x14ac:dyDescent="0.15"/>
    <row r="546" ht="13.5" hidden="1" customHeight="1" x14ac:dyDescent="0.15"/>
    <row r="547" ht="13.5" hidden="1" customHeight="1" x14ac:dyDescent="0.15"/>
    <row r="548" ht="13.5" hidden="1" customHeight="1" x14ac:dyDescent="0.15"/>
    <row r="549" ht="13.5" hidden="1" customHeight="1" x14ac:dyDescent="0.15"/>
    <row r="550" ht="13.5" hidden="1" customHeight="1" x14ac:dyDescent="0.15"/>
    <row r="551" ht="13.5" hidden="1" customHeight="1" x14ac:dyDescent="0.15"/>
    <row r="552" ht="13.5" hidden="1" customHeight="1" x14ac:dyDescent="0.15"/>
    <row r="553" ht="13.5" hidden="1" customHeight="1" x14ac:dyDescent="0.15"/>
    <row r="554" ht="13.5" hidden="1" customHeight="1" x14ac:dyDescent="0.15"/>
    <row r="555" ht="13.5" hidden="1" customHeight="1" x14ac:dyDescent="0.15"/>
    <row r="556" ht="13.5" hidden="1" customHeight="1" x14ac:dyDescent="0.15"/>
    <row r="557" ht="13.5" hidden="1" customHeight="1" x14ac:dyDescent="0.15"/>
    <row r="558" ht="13.5" hidden="1" customHeight="1" x14ac:dyDescent="0.15"/>
    <row r="559" ht="13.5" hidden="1" customHeight="1" x14ac:dyDescent="0.15"/>
    <row r="560" ht="13.5" hidden="1" customHeight="1" x14ac:dyDescent="0.15"/>
    <row r="561" ht="13.5" hidden="1" customHeight="1" x14ac:dyDescent="0.15"/>
    <row r="562" ht="13.5" hidden="1" customHeight="1" x14ac:dyDescent="0.15"/>
    <row r="563" ht="13.5" hidden="1" customHeight="1" x14ac:dyDescent="0.15"/>
    <row r="564" ht="13.5" hidden="1" customHeight="1" x14ac:dyDescent="0.15"/>
    <row r="565" ht="13.5" hidden="1" customHeight="1" x14ac:dyDescent="0.15"/>
    <row r="566" ht="13.5" hidden="1" customHeight="1" x14ac:dyDescent="0.15"/>
    <row r="567" ht="13.5" hidden="1" customHeight="1" x14ac:dyDescent="0.15"/>
    <row r="568" ht="13.5" hidden="1" customHeight="1" x14ac:dyDescent="0.15"/>
    <row r="569" ht="13.5" hidden="1" customHeight="1" x14ac:dyDescent="0.15"/>
    <row r="570" ht="13.5" hidden="1" customHeight="1" x14ac:dyDescent="0.15"/>
    <row r="571" ht="13.5" hidden="1" customHeight="1" x14ac:dyDescent="0.15"/>
    <row r="572" ht="13.5" hidden="1" customHeight="1" x14ac:dyDescent="0.15"/>
    <row r="573" ht="13.5" hidden="1" customHeight="1" x14ac:dyDescent="0.15"/>
    <row r="574" ht="13.5" hidden="1" customHeight="1" x14ac:dyDescent="0.15"/>
    <row r="575" ht="13.5" hidden="1" customHeight="1" x14ac:dyDescent="0.15"/>
    <row r="576" ht="13.5" hidden="1" customHeight="1" x14ac:dyDescent="0.15"/>
    <row r="577" ht="13.5" hidden="1" customHeight="1" x14ac:dyDescent="0.15"/>
    <row r="578" ht="13.5" hidden="1" customHeight="1" x14ac:dyDescent="0.15"/>
    <row r="579" ht="13.5" hidden="1" customHeight="1" x14ac:dyDescent="0.15"/>
    <row r="580" ht="13.5" hidden="1" customHeight="1" x14ac:dyDescent="0.15"/>
    <row r="581" ht="13.5" hidden="1" customHeight="1" x14ac:dyDescent="0.15"/>
    <row r="582" ht="13.5" hidden="1" customHeight="1" x14ac:dyDescent="0.15"/>
    <row r="583" ht="13.5" hidden="1" customHeight="1" x14ac:dyDescent="0.15"/>
    <row r="584" ht="13.5" hidden="1" customHeight="1" x14ac:dyDescent="0.15"/>
    <row r="585" ht="13.5" hidden="1" customHeight="1" x14ac:dyDescent="0.15"/>
    <row r="586" ht="13.5" hidden="1" customHeight="1" x14ac:dyDescent="0.15"/>
    <row r="587" ht="13.5" hidden="1" customHeight="1" x14ac:dyDescent="0.15"/>
    <row r="588" ht="13.5" hidden="1" customHeight="1" x14ac:dyDescent="0.15"/>
    <row r="589" ht="13.5" hidden="1" customHeight="1" x14ac:dyDescent="0.15"/>
    <row r="590" ht="13.5" hidden="1" customHeight="1" x14ac:dyDescent="0.15"/>
    <row r="591" ht="13.5" hidden="1" customHeight="1" x14ac:dyDescent="0.15"/>
    <row r="592" ht="13.5" hidden="1" customHeight="1" x14ac:dyDescent="0.15"/>
    <row r="593" ht="13.5" hidden="1" customHeight="1" x14ac:dyDescent="0.15"/>
    <row r="594" ht="13.5" hidden="1" customHeight="1" x14ac:dyDescent="0.15"/>
    <row r="595" ht="13.5" hidden="1" customHeight="1" x14ac:dyDescent="0.15"/>
    <row r="596" ht="13.5" hidden="1" customHeight="1" x14ac:dyDescent="0.15"/>
    <row r="597" ht="13.5" hidden="1" customHeight="1" x14ac:dyDescent="0.15"/>
    <row r="598" ht="13.5" hidden="1" customHeight="1" x14ac:dyDescent="0.15"/>
    <row r="599" ht="13.5" hidden="1" customHeight="1" x14ac:dyDescent="0.15"/>
    <row r="600" ht="13.5" hidden="1" customHeight="1" x14ac:dyDescent="0.15"/>
    <row r="601" ht="13.5" hidden="1" customHeight="1" x14ac:dyDescent="0.15"/>
    <row r="602" ht="13.5" hidden="1" customHeight="1" x14ac:dyDescent="0.15"/>
    <row r="603" ht="13.5" hidden="1" customHeight="1" x14ac:dyDescent="0.15"/>
    <row r="604" ht="13.5" hidden="1" customHeight="1" x14ac:dyDescent="0.15"/>
    <row r="605" ht="13.5" hidden="1" customHeight="1" x14ac:dyDescent="0.15"/>
    <row r="606" ht="13.5" hidden="1" customHeight="1" x14ac:dyDescent="0.15"/>
    <row r="607" ht="13.5" hidden="1" customHeight="1" x14ac:dyDescent="0.15"/>
    <row r="608" ht="13.5" hidden="1" customHeight="1" x14ac:dyDescent="0.15"/>
    <row r="609" ht="13.5" hidden="1" customHeight="1" x14ac:dyDescent="0.15"/>
    <row r="610" ht="13.5" hidden="1" customHeight="1" x14ac:dyDescent="0.15"/>
    <row r="611" ht="13.5" hidden="1" customHeight="1" x14ac:dyDescent="0.15"/>
    <row r="612" ht="13.5" hidden="1" customHeight="1" x14ac:dyDescent="0.15"/>
    <row r="613" ht="13.5" hidden="1" customHeight="1" x14ac:dyDescent="0.15"/>
    <row r="614" ht="13.5" hidden="1" customHeight="1" x14ac:dyDescent="0.15"/>
    <row r="615" ht="13.5" hidden="1" customHeight="1" x14ac:dyDescent="0.15"/>
    <row r="616" ht="13.5" hidden="1" customHeight="1" x14ac:dyDescent="0.15"/>
    <row r="617" ht="13.5" hidden="1" customHeight="1" x14ac:dyDescent="0.15"/>
    <row r="618" ht="13.5" hidden="1" customHeight="1" x14ac:dyDescent="0.15"/>
    <row r="619" ht="13.5" hidden="1" customHeight="1" x14ac:dyDescent="0.15"/>
    <row r="620" ht="13.5" hidden="1" customHeight="1" x14ac:dyDescent="0.15"/>
    <row r="621" ht="13.5" hidden="1" customHeight="1" x14ac:dyDescent="0.15"/>
    <row r="622" ht="13.5" hidden="1" customHeight="1" x14ac:dyDescent="0.15"/>
    <row r="623" ht="13.5" hidden="1" customHeight="1" x14ac:dyDescent="0.15"/>
    <row r="624" ht="13.5" hidden="1" customHeight="1" x14ac:dyDescent="0.15"/>
    <row r="625" ht="13.5" hidden="1" customHeight="1" x14ac:dyDescent="0.15"/>
    <row r="626" ht="13.5" hidden="1" customHeight="1" x14ac:dyDescent="0.15"/>
    <row r="627" ht="13.5" hidden="1" customHeight="1" x14ac:dyDescent="0.15"/>
    <row r="628" ht="13.5" hidden="1" customHeight="1" x14ac:dyDescent="0.15"/>
    <row r="629" ht="13.5" hidden="1" customHeight="1" x14ac:dyDescent="0.15"/>
    <row r="630" ht="13.5" hidden="1" customHeight="1" x14ac:dyDescent="0.15"/>
    <row r="631" ht="13.5" hidden="1" customHeight="1" x14ac:dyDescent="0.15"/>
    <row r="632" ht="13.5" hidden="1" customHeight="1" x14ac:dyDescent="0.15"/>
    <row r="633" ht="13.5" hidden="1" customHeight="1" x14ac:dyDescent="0.15"/>
    <row r="634" ht="13.5" hidden="1" customHeight="1" x14ac:dyDescent="0.15"/>
    <row r="635" ht="13.5" hidden="1" customHeight="1" x14ac:dyDescent="0.15"/>
    <row r="636" ht="13.5" hidden="1" customHeight="1" x14ac:dyDescent="0.15"/>
    <row r="637" ht="13.5" hidden="1" customHeight="1" x14ac:dyDescent="0.15"/>
    <row r="638" ht="13.5" hidden="1" customHeight="1" x14ac:dyDescent="0.15"/>
    <row r="639" ht="13.5" hidden="1" customHeight="1" x14ac:dyDescent="0.15"/>
    <row r="640" ht="13.5" hidden="1" customHeight="1" x14ac:dyDescent="0.15"/>
    <row r="641" ht="13.5" hidden="1" customHeight="1" x14ac:dyDescent="0.15"/>
    <row r="642" ht="13.5" hidden="1" customHeight="1" x14ac:dyDescent="0.15"/>
    <row r="643" ht="13.5" hidden="1" customHeight="1" x14ac:dyDescent="0.15"/>
    <row r="644" ht="13.5" hidden="1" customHeight="1" x14ac:dyDescent="0.15"/>
    <row r="645" ht="13.5" hidden="1" customHeight="1" x14ac:dyDescent="0.15"/>
    <row r="646" ht="13.5" hidden="1" customHeight="1" x14ac:dyDescent="0.15"/>
    <row r="647" ht="13.5" hidden="1" customHeight="1" x14ac:dyDescent="0.15"/>
    <row r="648" ht="13.5" hidden="1" customHeight="1" x14ac:dyDescent="0.15"/>
    <row r="649" ht="13.5" hidden="1" customHeight="1" x14ac:dyDescent="0.15"/>
    <row r="650" ht="13.5" hidden="1" customHeight="1" x14ac:dyDescent="0.15"/>
    <row r="651" ht="13.5" hidden="1" customHeight="1" x14ac:dyDescent="0.15"/>
    <row r="652" ht="13.5" hidden="1" customHeight="1" x14ac:dyDescent="0.15"/>
    <row r="653" ht="13.5" hidden="1" customHeight="1" x14ac:dyDescent="0.15"/>
    <row r="654" x14ac:dyDescent="0.15"/>
    <row r="655" x14ac:dyDescent="0.15"/>
    <row r="656" x14ac:dyDescent="0.15"/>
    <row r="657" x14ac:dyDescent="0.15"/>
    <row r="658" x14ac:dyDescent="0.15"/>
    <row r="659" x14ac:dyDescent="0.15"/>
    <row r="660" x14ac:dyDescent="0.15"/>
    <row r="661" x14ac:dyDescent="0.15"/>
    <row r="662" x14ac:dyDescent="0.15"/>
    <row r="663" x14ac:dyDescent="0.15"/>
    <row r="664" x14ac:dyDescent="0.15"/>
    <row r="665" x14ac:dyDescent="0.15"/>
    <row r="666" x14ac:dyDescent="0.15"/>
    <row r="667" x14ac:dyDescent="0.15"/>
    <row r="668" x14ac:dyDescent="0.15"/>
    <row r="669" x14ac:dyDescent="0.15"/>
    <row r="670" x14ac:dyDescent="0.15"/>
    <row r="671" x14ac:dyDescent="0.15"/>
    <row r="672" x14ac:dyDescent="0.15"/>
    <row r="673" x14ac:dyDescent="0.15"/>
    <row r="674" x14ac:dyDescent="0.15"/>
    <row r="675" x14ac:dyDescent="0.15"/>
    <row r="676" x14ac:dyDescent="0.15"/>
    <row r="677" x14ac:dyDescent="0.15"/>
    <row r="678" x14ac:dyDescent="0.15"/>
    <row r="679" x14ac:dyDescent="0.15"/>
    <row r="680" x14ac:dyDescent="0.15"/>
    <row r="681" x14ac:dyDescent="0.15"/>
    <row r="682" x14ac:dyDescent="0.15"/>
    <row r="683" x14ac:dyDescent="0.15"/>
    <row r="684" x14ac:dyDescent="0.15"/>
    <row r="685" x14ac:dyDescent="0.15"/>
    <row r="686" x14ac:dyDescent="0.15"/>
    <row r="687" x14ac:dyDescent="0.15"/>
    <row r="688" x14ac:dyDescent="0.15"/>
    <row r="689" x14ac:dyDescent="0.15"/>
    <row r="690" x14ac:dyDescent="0.15"/>
    <row r="691" x14ac:dyDescent="0.15"/>
    <row r="692" x14ac:dyDescent="0.15"/>
    <row r="693" x14ac:dyDescent="0.15"/>
    <row r="694" x14ac:dyDescent="0.15"/>
    <row r="695" x14ac:dyDescent="0.15"/>
  </sheetData>
  <mergeCells count="674">
    <mergeCell ref="B292:B297"/>
    <mergeCell ref="C292:M297"/>
    <mergeCell ref="B256:D256"/>
    <mergeCell ref="E256:F256"/>
    <mergeCell ref="C288:D288"/>
    <mergeCell ref="E288:F288"/>
    <mergeCell ref="G288:H288"/>
    <mergeCell ref="I288:K288"/>
    <mergeCell ref="C289:D289"/>
    <mergeCell ref="E289:F289"/>
    <mergeCell ref="G289:H289"/>
    <mergeCell ref="I289:K289"/>
    <mergeCell ref="C290:D290"/>
    <mergeCell ref="E290:F290"/>
    <mergeCell ref="G290:H290"/>
    <mergeCell ref="I290:K290"/>
    <mergeCell ref="C285:D285"/>
    <mergeCell ref="E285:F285"/>
    <mergeCell ref="G285:H285"/>
    <mergeCell ref="I285:K285"/>
    <mergeCell ref="C286:D286"/>
    <mergeCell ref="E286:F286"/>
    <mergeCell ref="G286:H286"/>
    <mergeCell ref="I286:K286"/>
    <mergeCell ref="C287:D287"/>
    <mergeCell ref="E287:F287"/>
    <mergeCell ref="G287:H287"/>
    <mergeCell ref="I287:K287"/>
    <mergeCell ref="C282:D282"/>
    <mergeCell ref="E282:F282"/>
    <mergeCell ref="G282:H282"/>
    <mergeCell ref="I282:K282"/>
    <mergeCell ref="C283:D283"/>
    <mergeCell ref="E283:F283"/>
    <mergeCell ref="G283:H283"/>
    <mergeCell ref="I283:K283"/>
    <mergeCell ref="C284:D284"/>
    <mergeCell ref="E284:F284"/>
    <mergeCell ref="G284:H284"/>
    <mergeCell ref="I284:K284"/>
    <mergeCell ref="C279:D279"/>
    <mergeCell ref="E279:F279"/>
    <mergeCell ref="G279:H279"/>
    <mergeCell ref="I279:K279"/>
    <mergeCell ref="C280:D280"/>
    <mergeCell ref="E280:F280"/>
    <mergeCell ref="G280:H280"/>
    <mergeCell ref="I280:K280"/>
    <mergeCell ref="C281:D281"/>
    <mergeCell ref="E281:F281"/>
    <mergeCell ref="G281:H281"/>
    <mergeCell ref="I281:K281"/>
    <mergeCell ref="C276:D276"/>
    <mergeCell ref="E276:F276"/>
    <mergeCell ref="G276:H276"/>
    <mergeCell ref="I276:K276"/>
    <mergeCell ref="C277:D277"/>
    <mergeCell ref="E277:F277"/>
    <mergeCell ref="G277:H277"/>
    <mergeCell ref="I277:K277"/>
    <mergeCell ref="C278:D278"/>
    <mergeCell ref="E278:F278"/>
    <mergeCell ref="G278:H278"/>
    <mergeCell ref="I278:K278"/>
    <mergeCell ref="C273:D273"/>
    <mergeCell ref="E273:F273"/>
    <mergeCell ref="G273:H273"/>
    <mergeCell ref="I273:K273"/>
    <mergeCell ref="C274:D274"/>
    <mergeCell ref="E274:F274"/>
    <mergeCell ref="G274:H274"/>
    <mergeCell ref="I274:K274"/>
    <mergeCell ref="C275:D275"/>
    <mergeCell ref="E275:F275"/>
    <mergeCell ref="G275:H275"/>
    <mergeCell ref="I275:K275"/>
    <mergeCell ref="C270:D270"/>
    <mergeCell ref="E270:F270"/>
    <mergeCell ref="G270:H270"/>
    <mergeCell ref="I270:K270"/>
    <mergeCell ref="C271:D271"/>
    <mergeCell ref="E271:F271"/>
    <mergeCell ref="G271:H271"/>
    <mergeCell ref="I271:K271"/>
    <mergeCell ref="C272:D272"/>
    <mergeCell ref="E272:F272"/>
    <mergeCell ref="G272:H272"/>
    <mergeCell ref="I272:K272"/>
    <mergeCell ref="C267:D267"/>
    <mergeCell ref="E267:F267"/>
    <mergeCell ref="G267:H267"/>
    <mergeCell ref="I267:K267"/>
    <mergeCell ref="C268:D268"/>
    <mergeCell ref="E268:F268"/>
    <mergeCell ref="G268:H268"/>
    <mergeCell ref="I268:K268"/>
    <mergeCell ref="C269:D269"/>
    <mergeCell ref="E269:F269"/>
    <mergeCell ref="G269:H269"/>
    <mergeCell ref="I269:K269"/>
    <mergeCell ref="C264:D264"/>
    <mergeCell ref="E264:F264"/>
    <mergeCell ref="G264:H264"/>
    <mergeCell ref="I264:K264"/>
    <mergeCell ref="C265:D265"/>
    <mergeCell ref="E265:F265"/>
    <mergeCell ref="G265:H265"/>
    <mergeCell ref="I265:K265"/>
    <mergeCell ref="C266:D266"/>
    <mergeCell ref="E266:F266"/>
    <mergeCell ref="G266:H266"/>
    <mergeCell ref="I266:K266"/>
    <mergeCell ref="C261:D261"/>
    <mergeCell ref="E261:F261"/>
    <mergeCell ref="G261:H261"/>
    <mergeCell ref="I261:K261"/>
    <mergeCell ref="C262:D262"/>
    <mergeCell ref="E262:F262"/>
    <mergeCell ref="G262:H262"/>
    <mergeCell ref="I262:K262"/>
    <mergeCell ref="C263:D263"/>
    <mergeCell ref="E263:F263"/>
    <mergeCell ref="G263:H263"/>
    <mergeCell ref="I263:K263"/>
    <mergeCell ref="B255:D255"/>
    <mergeCell ref="E255:F255"/>
    <mergeCell ref="J255:K255"/>
    <mergeCell ref="L255:M255"/>
    <mergeCell ref="J258:M258"/>
    <mergeCell ref="C260:D260"/>
    <mergeCell ref="E260:F260"/>
    <mergeCell ref="G260:H260"/>
    <mergeCell ref="I260:K260"/>
    <mergeCell ref="B250:K250"/>
    <mergeCell ref="B251:P251"/>
    <mergeCell ref="B252:P252"/>
    <mergeCell ref="E253:F253"/>
    <mergeCell ref="J253:K253"/>
    <mergeCell ref="L253:M253"/>
    <mergeCell ref="B254:D254"/>
    <mergeCell ref="E254:F254"/>
    <mergeCell ref="J254:K254"/>
    <mergeCell ref="L254:M254"/>
    <mergeCell ref="H59:J59"/>
    <mergeCell ref="E60:G60"/>
    <mergeCell ref="H60:J60"/>
    <mergeCell ref="B61:D61"/>
    <mergeCell ref="E61:G61"/>
    <mergeCell ref="H61:J61"/>
    <mergeCell ref="E62:G62"/>
    <mergeCell ref="H62:J62"/>
    <mergeCell ref="D107:E107"/>
    <mergeCell ref="B85:C87"/>
    <mergeCell ref="E86:F86"/>
    <mergeCell ref="E87:F87"/>
    <mergeCell ref="I86:J86"/>
    <mergeCell ref="I87:J87"/>
    <mergeCell ref="I99:K99"/>
    <mergeCell ref="I100:K100"/>
    <mergeCell ref="K86:L86"/>
    <mergeCell ref="K87:L87"/>
    <mergeCell ref="F105:H105"/>
    <mergeCell ref="F106:H106"/>
    <mergeCell ref="F107:H107"/>
    <mergeCell ref="I96:K96"/>
    <mergeCell ref="I97:K97"/>
    <mergeCell ref="I106:K106"/>
    <mergeCell ref="C215:D215"/>
    <mergeCell ref="C216:D216"/>
    <mergeCell ref="C217:D217"/>
    <mergeCell ref="I98:K98"/>
    <mergeCell ref="B38:D38"/>
    <mergeCell ref="B49:B54"/>
    <mergeCell ref="B64:G64"/>
    <mergeCell ref="B45:D45"/>
    <mergeCell ref="E45:G45"/>
    <mergeCell ref="B46:D46"/>
    <mergeCell ref="E46:G46"/>
    <mergeCell ref="B92:F92"/>
    <mergeCell ref="F98:H98"/>
    <mergeCell ref="E83:F83"/>
    <mergeCell ref="I83:J83"/>
    <mergeCell ref="K83:L83"/>
    <mergeCell ref="I73:L73"/>
    <mergeCell ref="I90:L90"/>
    <mergeCell ref="E67:L67"/>
    <mergeCell ref="B67:D67"/>
    <mergeCell ref="E94:F94"/>
    <mergeCell ref="E82:F82"/>
    <mergeCell ref="I82:J82"/>
    <mergeCell ref="K82:L82"/>
    <mergeCell ref="E35:G35"/>
    <mergeCell ref="B36:D36"/>
    <mergeCell ref="E36:G36"/>
    <mergeCell ref="C222:D222"/>
    <mergeCell ref="C211:D211"/>
    <mergeCell ref="D109:E109"/>
    <mergeCell ref="C218:D218"/>
    <mergeCell ref="C219:D219"/>
    <mergeCell ref="C220:D220"/>
    <mergeCell ref="C221:D221"/>
    <mergeCell ref="F180:H180"/>
    <mergeCell ref="D181:E181"/>
    <mergeCell ref="F181:H181"/>
    <mergeCell ref="D174:E174"/>
    <mergeCell ref="F174:H174"/>
    <mergeCell ref="D175:E175"/>
    <mergeCell ref="F175:H175"/>
    <mergeCell ref="D176:E176"/>
    <mergeCell ref="F176:H176"/>
    <mergeCell ref="D141:E141"/>
    <mergeCell ref="F141:H141"/>
    <mergeCell ref="F182:H182"/>
    <mergeCell ref="E216:F216"/>
    <mergeCell ref="E217:F217"/>
    <mergeCell ref="B1:I1"/>
    <mergeCell ref="B8:H8"/>
    <mergeCell ref="B2:O2"/>
    <mergeCell ref="B47:L47"/>
    <mergeCell ref="B65:I65"/>
    <mergeCell ref="B39:D39"/>
    <mergeCell ref="B40:D40"/>
    <mergeCell ref="B41:D41"/>
    <mergeCell ref="B42:D42"/>
    <mergeCell ref="E39:G39"/>
    <mergeCell ref="E40:G40"/>
    <mergeCell ref="E41:G41"/>
    <mergeCell ref="E42:G42"/>
    <mergeCell ref="B3:O3"/>
    <mergeCell ref="B30:D30"/>
    <mergeCell ref="E30:G30"/>
    <mergeCell ref="E10:H10"/>
    <mergeCell ref="E11:J11"/>
    <mergeCell ref="G17:J17"/>
    <mergeCell ref="G18:J18"/>
    <mergeCell ref="G15:H15"/>
    <mergeCell ref="E43:G43"/>
    <mergeCell ref="B44:D44"/>
    <mergeCell ref="E44:G44"/>
    <mergeCell ref="C231:D231"/>
    <mergeCell ref="C232:D232"/>
    <mergeCell ref="B80:G80"/>
    <mergeCell ref="B202:K202"/>
    <mergeCell ref="B15:D15"/>
    <mergeCell ref="E38:G38"/>
    <mergeCell ref="B17:D17"/>
    <mergeCell ref="B18:D18"/>
    <mergeCell ref="B56:J56"/>
    <mergeCell ref="B60:D60"/>
    <mergeCell ref="B62:D62"/>
    <mergeCell ref="B194:B199"/>
    <mergeCell ref="D177:E177"/>
    <mergeCell ref="F177:H177"/>
    <mergeCell ref="D178:E178"/>
    <mergeCell ref="F178:H178"/>
    <mergeCell ref="D179:E179"/>
    <mergeCell ref="B203:P203"/>
    <mergeCell ref="B204:P204"/>
    <mergeCell ref="I109:K109"/>
    <mergeCell ref="I110:K110"/>
    <mergeCell ref="I111:K111"/>
    <mergeCell ref="I138:K138"/>
    <mergeCell ref="L138:M138"/>
    <mergeCell ref="M6:O6"/>
    <mergeCell ref="B71:S71"/>
    <mergeCell ref="B75:D75"/>
    <mergeCell ref="B76:D76"/>
    <mergeCell ref="E75:G75"/>
    <mergeCell ref="H75:J75"/>
    <mergeCell ref="E76:G76"/>
    <mergeCell ref="H76:J76"/>
    <mergeCell ref="B69:G69"/>
    <mergeCell ref="B59:D59"/>
    <mergeCell ref="E59:G59"/>
    <mergeCell ref="B13:D13"/>
    <mergeCell ref="B11:D11"/>
    <mergeCell ref="C6:E6"/>
    <mergeCell ref="H6:J6"/>
    <mergeCell ref="B23:J23"/>
    <mergeCell ref="B26:D26"/>
    <mergeCell ref="J26:K26"/>
    <mergeCell ref="E12:J12"/>
    <mergeCell ref="B21:O21"/>
    <mergeCell ref="B25:D25"/>
    <mergeCell ref="J25:K25"/>
    <mergeCell ref="B31:D31"/>
    <mergeCell ref="E31:G31"/>
    <mergeCell ref="C230:D230"/>
    <mergeCell ref="C224:D224"/>
    <mergeCell ref="B130:D130"/>
    <mergeCell ref="B131:D131"/>
    <mergeCell ref="G130:H130"/>
    <mergeCell ref="G131:H131"/>
    <mergeCell ref="D147:E147"/>
    <mergeCell ref="D108:E108"/>
    <mergeCell ref="C225:D225"/>
    <mergeCell ref="C226:D226"/>
    <mergeCell ref="C227:D227"/>
    <mergeCell ref="C228:D228"/>
    <mergeCell ref="D146:E146"/>
    <mergeCell ref="F146:H146"/>
    <mergeCell ref="F179:H179"/>
    <mergeCell ref="F187:H187"/>
    <mergeCell ref="D188:E188"/>
    <mergeCell ref="F188:H188"/>
    <mergeCell ref="D189:E189"/>
    <mergeCell ref="C223:D223"/>
    <mergeCell ref="D180:E180"/>
    <mergeCell ref="D172:E172"/>
    <mergeCell ref="F172:H172"/>
    <mergeCell ref="F150:H150"/>
    <mergeCell ref="L109:M109"/>
    <mergeCell ref="L110:M110"/>
    <mergeCell ref="L111:M111"/>
    <mergeCell ref="L112:M112"/>
    <mergeCell ref="F108:H108"/>
    <mergeCell ref="F109:H109"/>
    <mergeCell ref="F110:H110"/>
    <mergeCell ref="F111:H111"/>
    <mergeCell ref="C229:D229"/>
    <mergeCell ref="I146:K146"/>
    <mergeCell ref="L205:M205"/>
    <mergeCell ref="L206:M206"/>
    <mergeCell ref="L207:M207"/>
    <mergeCell ref="L146:M146"/>
    <mergeCell ref="L150:M150"/>
    <mergeCell ref="L189:M189"/>
    <mergeCell ref="D151:E151"/>
    <mergeCell ref="F151:H151"/>
    <mergeCell ref="L183:M183"/>
    <mergeCell ref="L184:M184"/>
    <mergeCell ref="L185:M185"/>
    <mergeCell ref="F189:H189"/>
    <mergeCell ref="B156:L156"/>
    <mergeCell ref="D187:E187"/>
    <mergeCell ref="B243:B248"/>
    <mergeCell ref="E25:F25"/>
    <mergeCell ref="E26:F26"/>
    <mergeCell ref="J24:K24"/>
    <mergeCell ref="E24:F24"/>
    <mergeCell ref="L24:M24"/>
    <mergeCell ref="L25:M25"/>
    <mergeCell ref="L26:M26"/>
    <mergeCell ref="J28:M28"/>
    <mergeCell ref="H57:K57"/>
    <mergeCell ref="C233:D233"/>
    <mergeCell ref="C234:D234"/>
    <mergeCell ref="C235:D235"/>
    <mergeCell ref="C236:D236"/>
    <mergeCell ref="C237:D237"/>
    <mergeCell ref="C238:D238"/>
    <mergeCell ref="C239:D239"/>
    <mergeCell ref="C240:D240"/>
    <mergeCell ref="C241:D241"/>
    <mergeCell ref="L104:M104"/>
    <mergeCell ref="L105:M105"/>
    <mergeCell ref="L106:M106"/>
    <mergeCell ref="L107:M107"/>
    <mergeCell ref="L108:M108"/>
    <mergeCell ref="B14:J14"/>
    <mergeCell ref="B120:B125"/>
    <mergeCell ref="B159:B164"/>
    <mergeCell ref="D154:E154"/>
    <mergeCell ref="F154:H154"/>
    <mergeCell ref="I154:K154"/>
    <mergeCell ref="D152:E152"/>
    <mergeCell ref="F152:H152"/>
    <mergeCell ref="I152:K152"/>
    <mergeCell ref="D153:E153"/>
    <mergeCell ref="F153:H153"/>
    <mergeCell ref="I153:K153"/>
    <mergeCell ref="D144:E144"/>
    <mergeCell ref="F144:H144"/>
    <mergeCell ref="I144:K144"/>
    <mergeCell ref="D145:E145"/>
    <mergeCell ref="F145:H145"/>
    <mergeCell ref="I145:K145"/>
    <mergeCell ref="I112:K112"/>
    <mergeCell ref="B129:D129"/>
    <mergeCell ref="B32:D32"/>
    <mergeCell ref="B37:D37"/>
    <mergeCell ref="E37:G37"/>
    <mergeCell ref="B43:D43"/>
    <mergeCell ref="L145:M145"/>
    <mergeCell ref="I150:K150"/>
    <mergeCell ref="I151:K151"/>
    <mergeCell ref="L154:M154"/>
    <mergeCell ref="L144:M144"/>
    <mergeCell ref="D171:E171"/>
    <mergeCell ref="F171:H171"/>
    <mergeCell ref="I171:K171"/>
    <mergeCell ref="L151:M151"/>
    <mergeCell ref="L152:M152"/>
    <mergeCell ref="D142:E142"/>
    <mergeCell ref="F142:H142"/>
    <mergeCell ref="I142:K142"/>
    <mergeCell ref="L142:M142"/>
    <mergeCell ref="D143:E143"/>
    <mergeCell ref="F143:H143"/>
    <mergeCell ref="I143:K143"/>
    <mergeCell ref="L143:M143"/>
    <mergeCell ref="I113:K113"/>
    <mergeCell ref="D140:E140"/>
    <mergeCell ref="F140:H140"/>
    <mergeCell ref="I140:K140"/>
    <mergeCell ref="L140:M140"/>
    <mergeCell ref="L113:M113"/>
    <mergeCell ref="L114:M114"/>
    <mergeCell ref="L115:M115"/>
    <mergeCell ref="I136:K136"/>
    <mergeCell ref="L136:M136"/>
    <mergeCell ref="I107:K107"/>
    <mergeCell ref="I108:K108"/>
    <mergeCell ref="D139:E139"/>
    <mergeCell ref="F139:H139"/>
    <mergeCell ref="I139:K139"/>
    <mergeCell ref="D110:E110"/>
    <mergeCell ref="D111:E111"/>
    <mergeCell ref="D112:E112"/>
    <mergeCell ref="D113:E113"/>
    <mergeCell ref="D114:E114"/>
    <mergeCell ref="G129:H129"/>
    <mergeCell ref="D138:E138"/>
    <mergeCell ref="F138:H138"/>
    <mergeCell ref="D137:E137"/>
    <mergeCell ref="F137:H137"/>
    <mergeCell ref="I137:K137"/>
    <mergeCell ref="F112:H112"/>
    <mergeCell ref="F113:H113"/>
    <mergeCell ref="F114:H114"/>
    <mergeCell ref="F115:H115"/>
    <mergeCell ref="I114:K114"/>
    <mergeCell ref="I115:K115"/>
    <mergeCell ref="D136:E136"/>
    <mergeCell ref="F136:H136"/>
    <mergeCell ref="B16:J16"/>
    <mergeCell ref="I102:K102"/>
    <mergeCell ref="I103:K103"/>
    <mergeCell ref="I104:K104"/>
    <mergeCell ref="C49:M54"/>
    <mergeCell ref="D96:E96"/>
    <mergeCell ref="D97:E97"/>
    <mergeCell ref="D98:E98"/>
    <mergeCell ref="B77:D77"/>
    <mergeCell ref="E77:G77"/>
    <mergeCell ref="H77:J77"/>
    <mergeCell ref="B78:D78"/>
    <mergeCell ref="I101:K101"/>
    <mergeCell ref="L100:M100"/>
    <mergeCell ref="L101:M101"/>
    <mergeCell ref="L102:M102"/>
    <mergeCell ref="L103:M103"/>
    <mergeCell ref="B83:D83"/>
    <mergeCell ref="E32:G32"/>
    <mergeCell ref="B33:D33"/>
    <mergeCell ref="E33:G33"/>
    <mergeCell ref="B34:D34"/>
    <mergeCell ref="E34:G34"/>
    <mergeCell ref="B35:D35"/>
    <mergeCell ref="E79:G79"/>
    <mergeCell ref="H78:J78"/>
    <mergeCell ref="B117:L117"/>
    <mergeCell ref="D99:E99"/>
    <mergeCell ref="D100:E100"/>
    <mergeCell ref="D101:E101"/>
    <mergeCell ref="D102:E102"/>
    <mergeCell ref="D103:E103"/>
    <mergeCell ref="D104:E104"/>
    <mergeCell ref="D105:E105"/>
    <mergeCell ref="D106:E106"/>
    <mergeCell ref="L96:M96"/>
    <mergeCell ref="L97:M97"/>
    <mergeCell ref="L98:M98"/>
    <mergeCell ref="L99:M99"/>
    <mergeCell ref="F96:H96"/>
    <mergeCell ref="F97:H97"/>
    <mergeCell ref="F99:H99"/>
    <mergeCell ref="F100:H100"/>
    <mergeCell ref="F101:H101"/>
    <mergeCell ref="F102:H102"/>
    <mergeCell ref="F103:H103"/>
    <mergeCell ref="F104:H104"/>
    <mergeCell ref="I105:K105"/>
    <mergeCell ref="D173:E173"/>
    <mergeCell ref="F173:H173"/>
    <mergeCell ref="I173:K173"/>
    <mergeCell ref="L173:M173"/>
    <mergeCell ref="F147:H147"/>
    <mergeCell ref="I147:K147"/>
    <mergeCell ref="L147:M147"/>
    <mergeCell ref="D148:E148"/>
    <mergeCell ref="F148:H148"/>
    <mergeCell ref="I148:K148"/>
    <mergeCell ref="L148:M148"/>
    <mergeCell ref="D149:E149"/>
    <mergeCell ref="F149:H149"/>
    <mergeCell ref="I149:K149"/>
    <mergeCell ref="L149:M149"/>
    <mergeCell ref="D150:E150"/>
    <mergeCell ref="L153:M153"/>
    <mergeCell ref="L171:M171"/>
    <mergeCell ref="I172:K172"/>
    <mergeCell ref="L172:M172"/>
    <mergeCell ref="B166:P166"/>
    <mergeCell ref="I174:K174"/>
    <mergeCell ref="I179:K179"/>
    <mergeCell ref="L179:M179"/>
    <mergeCell ref="D185:E185"/>
    <mergeCell ref="F185:H185"/>
    <mergeCell ref="I185:K185"/>
    <mergeCell ref="D186:E186"/>
    <mergeCell ref="F186:H186"/>
    <mergeCell ref="I186:K186"/>
    <mergeCell ref="D183:E183"/>
    <mergeCell ref="F183:H183"/>
    <mergeCell ref="I183:K183"/>
    <mergeCell ref="D184:E184"/>
    <mergeCell ref="F184:H184"/>
    <mergeCell ref="I184:K184"/>
    <mergeCell ref="I181:K181"/>
    <mergeCell ref="I180:K180"/>
    <mergeCell ref="L181:M181"/>
    <mergeCell ref="D182:E182"/>
    <mergeCell ref="L180:M180"/>
    <mergeCell ref="L174:M174"/>
    <mergeCell ref="I175:K175"/>
    <mergeCell ref="L175:M175"/>
    <mergeCell ref="I176:K176"/>
    <mergeCell ref="E211:F211"/>
    <mergeCell ref="G211:H211"/>
    <mergeCell ref="E212:F212"/>
    <mergeCell ref="E213:F213"/>
    <mergeCell ref="E214:F214"/>
    <mergeCell ref="G212:H212"/>
    <mergeCell ref="G213:H213"/>
    <mergeCell ref="G214:H214"/>
    <mergeCell ref="I189:K189"/>
    <mergeCell ref="B191:L191"/>
    <mergeCell ref="E205:F205"/>
    <mergeCell ref="B206:D206"/>
    <mergeCell ref="E206:F206"/>
    <mergeCell ref="B207:D207"/>
    <mergeCell ref="E207:F207"/>
    <mergeCell ref="C212:D212"/>
    <mergeCell ref="C213:D213"/>
    <mergeCell ref="C214:D214"/>
    <mergeCell ref="I212:K212"/>
    <mergeCell ref="I213:K213"/>
    <mergeCell ref="I214:K214"/>
    <mergeCell ref="L176:M176"/>
    <mergeCell ref="I177:K177"/>
    <mergeCell ref="L177:M177"/>
    <mergeCell ref="I178:K178"/>
    <mergeCell ref="L178:M178"/>
    <mergeCell ref="L186:M186"/>
    <mergeCell ref="L187:M187"/>
    <mergeCell ref="L188:M188"/>
    <mergeCell ref="I187:K187"/>
    <mergeCell ref="I188:K188"/>
    <mergeCell ref="I182:K182"/>
    <mergeCell ref="L182:M182"/>
    <mergeCell ref="I215:K215"/>
    <mergeCell ref="I216:K216"/>
    <mergeCell ref="I217:K217"/>
    <mergeCell ref="E218:F218"/>
    <mergeCell ref="E219:F219"/>
    <mergeCell ref="E220:F220"/>
    <mergeCell ref="E221:F221"/>
    <mergeCell ref="E222:F222"/>
    <mergeCell ref="E223:F223"/>
    <mergeCell ref="G215:H215"/>
    <mergeCell ref="G216:H216"/>
    <mergeCell ref="G217:H217"/>
    <mergeCell ref="G218:H218"/>
    <mergeCell ref="G219:H219"/>
    <mergeCell ref="G220:H220"/>
    <mergeCell ref="I219:K219"/>
    <mergeCell ref="I220:K220"/>
    <mergeCell ref="E215:F215"/>
    <mergeCell ref="G221:H221"/>
    <mergeCell ref="G222:H222"/>
    <mergeCell ref="G223:H223"/>
    <mergeCell ref="E224:F224"/>
    <mergeCell ref="E225:F225"/>
    <mergeCell ref="E226:F226"/>
    <mergeCell ref="E227:F227"/>
    <mergeCell ref="E228:F228"/>
    <mergeCell ref="E229:F229"/>
    <mergeCell ref="E230:F230"/>
    <mergeCell ref="E231:F231"/>
    <mergeCell ref="E232:F232"/>
    <mergeCell ref="G238:H238"/>
    <mergeCell ref="E236:F236"/>
    <mergeCell ref="E237:F237"/>
    <mergeCell ref="E238:F238"/>
    <mergeCell ref="G232:H232"/>
    <mergeCell ref="G233:H233"/>
    <mergeCell ref="G234:H234"/>
    <mergeCell ref="G235:H235"/>
    <mergeCell ref="G236:H236"/>
    <mergeCell ref="G237:H237"/>
    <mergeCell ref="E235:F235"/>
    <mergeCell ref="I241:K241"/>
    <mergeCell ref="C120:Q125"/>
    <mergeCell ref="L129:Q129"/>
    <mergeCell ref="C159:Q164"/>
    <mergeCell ref="C194:Q199"/>
    <mergeCell ref="I221:K221"/>
    <mergeCell ref="I222:K222"/>
    <mergeCell ref="I223:K223"/>
    <mergeCell ref="I224:K224"/>
    <mergeCell ref="I225:K225"/>
    <mergeCell ref="I226:K226"/>
    <mergeCell ref="I227:K227"/>
    <mergeCell ref="I228:K228"/>
    <mergeCell ref="I229:K229"/>
    <mergeCell ref="I230:K230"/>
    <mergeCell ref="I231:K231"/>
    <mergeCell ref="G230:H230"/>
    <mergeCell ref="G231:H231"/>
    <mergeCell ref="G224:H224"/>
    <mergeCell ref="G225:H225"/>
    <mergeCell ref="G226:H226"/>
    <mergeCell ref="G227:H227"/>
    <mergeCell ref="G228:H228"/>
    <mergeCell ref="G229:H229"/>
    <mergeCell ref="C243:M248"/>
    <mergeCell ref="J209:M209"/>
    <mergeCell ref="J205:K205"/>
    <mergeCell ref="J206:K206"/>
    <mergeCell ref="J207:K207"/>
    <mergeCell ref="I232:K232"/>
    <mergeCell ref="I233:K233"/>
    <mergeCell ref="I234:K234"/>
    <mergeCell ref="I235:K235"/>
    <mergeCell ref="I236:K236"/>
    <mergeCell ref="I237:K237"/>
    <mergeCell ref="I238:K238"/>
    <mergeCell ref="I239:K239"/>
    <mergeCell ref="I240:K240"/>
    <mergeCell ref="G239:H239"/>
    <mergeCell ref="G240:H240"/>
    <mergeCell ref="G241:H241"/>
    <mergeCell ref="I211:K211"/>
    <mergeCell ref="I218:K218"/>
    <mergeCell ref="E239:F239"/>
    <mergeCell ref="E240:F240"/>
    <mergeCell ref="E241:F241"/>
    <mergeCell ref="E233:F233"/>
    <mergeCell ref="E234:F234"/>
    <mergeCell ref="N94:Q94"/>
    <mergeCell ref="I94:J94"/>
    <mergeCell ref="E168:F168"/>
    <mergeCell ref="I168:J168"/>
    <mergeCell ref="N168:Q168"/>
    <mergeCell ref="G133:H133"/>
    <mergeCell ref="B84:D84"/>
    <mergeCell ref="E84:F84"/>
    <mergeCell ref="I84:J84"/>
    <mergeCell ref="K84:L84"/>
    <mergeCell ref="E85:F85"/>
    <mergeCell ref="I85:J85"/>
    <mergeCell ref="K85:L85"/>
    <mergeCell ref="B88:D88"/>
    <mergeCell ref="E88:F88"/>
    <mergeCell ref="I88:J88"/>
    <mergeCell ref="K88:L88"/>
    <mergeCell ref="I141:K141"/>
    <mergeCell ref="L141:M141"/>
    <mergeCell ref="L139:M139"/>
    <mergeCell ref="L130:Q130"/>
    <mergeCell ref="L131:Q131"/>
    <mergeCell ref="D115:E115"/>
    <mergeCell ref="L137:M137"/>
  </mergeCells>
  <phoneticPr fontId="41" type="noConversion"/>
  <conditionalFormatting sqref="E67:F67">
    <cfRule type="cellIs" dxfId="156" priority="136" operator="lessThan">
      <formula>180</formula>
    </cfRule>
    <cfRule type="cellIs" dxfId="155" priority="137" operator="greaterThan">
      <formula>179.99</formula>
    </cfRule>
  </conditionalFormatting>
  <conditionalFormatting sqref="E67:L67">
    <cfRule type="containsText" dxfId="154" priority="102" operator="containsText" text="ACHTUNG: Sie haben nicht ausreichend theoretische Weiterbildung dokumentiert.">
      <formula>NOT(ISERROR(SEARCH("ACHTUNG: Sie haben nicht ausreichend theoretische Weiterbildung dokumentiert.",E67)))</formula>
    </cfRule>
    <cfRule type="containsText" dxfId="153" priority="103" operator="containsText" text="Sie haben ausreichend theoretische Weiterbildung dokumentiert.">
      <formula>NOT(ISERROR(SEARCH("Sie haben ausreichend theoretische Weiterbildung dokumentiert.",E67)))</formula>
    </cfRule>
  </conditionalFormatting>
  <conditionalFormatting sqref="G94">
    <cfRule type="cellIs" dxfId="152" priority="98" operator="lessThan">
      <formula>40</formula>
    </cfRule>
    <cfRule type="cellIs" dxfId="151" priority="99" operator="greaterThan">
      <formula>39.99</formula>
    </cfRule>
    <cfRule type="cellIs" dxfId="150" priority="802" operator="equal">
      <formula>10</formula>
    </cfRule>
    <cfRule type="cellIs" dxfId="149" priority="803" operator="greaterThan">
      <formula>10</formula>
    </cfRule>
    <cfRule type="cellIs" dxfId="148" priority="804" operator="lessThan">
      <formula>10</formula>
    </cfRule>
    <cfRule type="cellIs" dxfId="147" priority="805" operator="equal">
      <formula>30</formula>
    </cfRule>
    <cfRule type="cellIs" dxfId="146" priority="815" operator="equal">
      <formula>5</formula>
    </cfRule>
    <cfRule type="cellIs" dxfId="145" priority="816" operator="greaterThan">
      <formula>5</formula>
    </cfRule>
    <cfRule type="cellIs" dxfId="144" priority="817" operator="between">
      <formula>0</formula>
      <formula>5</formula>
    </cfRule>
  </conditionalFormatting>
  <conditionalFormatting sqref="G168">
    <cfRule type="cellIs" dxfId="143" priority="68" operator="lessThan">
      <formula>40</formula>
    </cfRule>
    <cfRule type="cellIs" dxfId="142" priority="69" operator="greaterThan">
      <formula>39.99</formula>
    </cfRule>
    <cfRule type="cellIs" dxfId="141" priority="72" operator="equal">
      <formula>10</formula>
    </cfRule>
    <cfRule type="cellIs" dxfId="140" priority="73" operator="greaterThan">
      <formula>10</formula>
    </cfRule>
    <cfRule type="cellIs" dxfId="139" priority="74" operator="lessThan">
      <formula>10</formula>
    </cfRule>
    <cfRule type="cellIs" dxfId="138" priority="75" operator="equal">
      <formula>30</formula>
    </cfRule>
    <cfRule type="cellIs" dxfId="137" priority="76" operator="equal">
      <formula>5</formula>
    </cfRule>
    <cfRule type="cellIs" dxfId="136" priority="77" operator="greaterThan">
      <formula>5</formula>
    </cfRule>
    <cfRule type="cellIs" dxfId="135" priority="78" operator="between">
      <formula>0</formula>
      <formula>5</formula>
    </cfRule>
  </conditionalFormatting>
  <conditionalFormatting sqref="H57:K57">
    <cfRule type="containsText" dxfId="133" priority="144" operator="containsText" text="Sie haben mind. eine wissenschaftliche Arbeit dokumentiert.">
      <formula>NOT(ISERROR(SEARCH("Sie haben mind. eine wissenschaftliche Arbeit dokumentiert.",H57)))</formula>
    </cfRule>
    <cfRule type="containsText" dxfId="132" priority="145" operator="containsText" text="Sie haben keine wissenschaftliche Arbeit dokumentiert.">
      <formula>NOT(ISERROR(SEARCH("Sie haben keine wissenschaftliche Arbeit dokumentiert.",H57)))</formula>
    </cfRule>
    <cfRule type="containsText" dxfId="131" priority="146" operator="containsText" text="Sie haben mind. eine wissenschaftliche Arbeit dokumentiert.">
      <formula>NOT(ISERROR(SEARCH("Sie haben mind. eine wissenschaftliche Arbeit dokumentiert.",H57)))</formula>
    </cfRule>
  </conditionalFormatting>
  <conditionalFormatting sqref="I129:I131">
    <cfRule type="cellIs" dxfId="130" priority="159" operator="equal">
      <formula>10</formula>
    </cfRule>
    <cfRule type="cellIs" dxfId="129" priority="160" operator="greaterThan">
      <formula>10</formula>
    </cfRule>
    <cfRule type="cellIs" dxfId="128" priority="161" operator="lessThan">
      <formula>10</formula>
    </cfRule>
    <cfRule type="cellIs" dxfId="127" priority="162" operator="equal">
      <formula>30</formula>
    </cfRule>
    <cfRule type="cellIs" dxfId="126" priority="163" operator="equal">
      <formula>5</formula>
    </cfRule>
    <cfRule type="cellIs" dxfId="125" priority="164" operator="greaterThan">
      <formula>5</formula>
    </cfRule>
    <cfRule type="cellIs" dxfId="124" priority="165" operator="between">
      <formula>0</formula>
      <formula>5</formula>
    </cfRule>
  </conditionalFormatting>
  <conditionalFormatting sqref="I130">
    <cfRule type="cellIs" dxfId="123" priority="13" operator="greaterThan">
      <formula>19.99</formula>
    </cfRule>
    <cfRule type="cellIs" dxfId="122" priority="14" operator="lessThan">
      <formula>20</formula>
    </cfRule>
  </conditionalFormatting>
  <conditionalFormatting sqref="I133">
    <cfRule type="containsText" dxfId="121" priority="43" operator="containsText" text="Nein">
      <formula>NOT(ISERROR(SEARCH("Nein",I133)))</formula>
    </cfRule>
    <cfRule type="containsText" dxfId="120" priority="44" operator="containsText" text="Ja.">
      <formula>NOT(ISERROR(SEARCH("Ja.",I133)))</formula>
    </cfRule>
    <cfRule type="cellIs" dxfId="119" priority="45" operator="lessThan">
      <formula>40</formula>
    </cfRule>
    <cfRule type="cellIs" dxfId="118" priority="46" operator="greaterThan">
      <formula>39.99</formula>
    </cfRule>
    <cfRule type="cellIs" dxfId="117" priority="47" operator="equal">
      <formula>10</formula>
    </cfRule>
    <cfRule type="cellIs" dxfId="116" priority="48" operator="greaterThan">
      <formula>10</formula>
    </cfRule>
    <cfRule type="cellIs" dxfId="115" priority="49" operator="lessThan">
      <formula>10</formula>
    </cfRule>
    <cfRule type="cellIs" dxfId="114" priority="50" operator="equal">
      <formula>30</formula>
    </cfRule>
    <cfRule type="cellIs" dxfId="113" priority="51" operator="equal">
      <formula>5</formula>
    </cfRule>
    <cfRule type="cellIs" dxfId="112" priority="52" operator="greaterThan">
      <formula>5</formula>
    </cfRule>
    <cfRule type="cellIs" dxfId="111" priority="53" operator="between">
      <formula>0</formula>
      <formula>5</formula>
    </cfRule>
  </conditionalFormatting>
  <conditionalFormatting sqref="I73:L73">
    <cfRule type="containsText" dxfId="110" priority="104" operator="containsText" text="Sie haben kein umfassendes fachliches Curriculum dokumentiert.">
      <formula>NOT(ISERROR(SEARCH("Sie haben kein umfassendes fachliches Curriculum dokumentiert.",I73)))</formula>
    </cfRule>
    <cfRule type="containsText" dxfId="109" priority="105" operator="containsText" text="Sie haben ein umfassendes fachliches Curriculum dokumentiert.">
      <formula>NOT(ISERROR(SEARCH("Sie haben ein umfassendes fachliches Curriculum dokumentiert.",I73)))</formula>
    </cfRule>
    <cfRule type="containsText" dxfId="108" priority="118" operator="containsText" text="ACHTUNG: Sie haben nicht ausreicehnd Weiterbildungscredits dokumentiert.">
      <formula>NOT(ISERROR(SEARCH("ACHTUNG: Sie haben nicht ausreicehnd Weiterbildungscredits dokumentiert.",I73)))</formula>
    </cfRule>
    <cfRule type="containsText" dxfId="107" priority="119" operator="containsText" text="Sie haben ausreichend Weiterbildungscredits dokumentiert.">
      <formula>NOT(ISERROR(SEARCH("Sie haben ausreichend Weiterbildungscredits dokumentiert.",I73)))</formula>
    </cfRule>
  </conditionalFormatting>
  <conditionalFormatting sqref="I90:L90">
    <cfRule type="containsText" dxfId="106" priority="100" operator="containsText" text="Sie haben ausreichend Weiterbildungscredits dokumentiert.">
      <formula>NOT(ISERROR(SEARCH("Sie haben ausreichend Weiterbildungscredits dokumentiert.",I90)))</formula>
    </cfRule>
    <cfRule type="containsText" dxfId="105" priority="101" operator="containsText" text="ACHTUNG: Sie haben nicht ausreichend Weiterbildungscredits dokumentiert.">
      <formula>NOT(ISERROR(SEARCH("ACHTUNG: Sie haben nicht ausreichend Weiterbildungscredits dokumentiert.",I90)))</formula>
    </cfRule>
    <cfRule type="containsText" dxfId="104" priority="106" operator="containsText" text="ACHTUNG: Sie haben nicht ausreicehnd Weiterbildungscredits dokumentiert.">
      <formula>NOT(ISERROR(SEARCH("ACHTUNG: Sie haben nicht ausreicehnd Weiterbildungscredits dokumentiert.",I90)))</formula>
    </cfRule>
    <cfRule type="containsText" dxfId="103" priority="107" operator="containsText" text="Sie haben ausreichend Weiterbildungscredits dokumentiert.">
      <formula>NOT(ISERROR(SEARCH("Sie haben ausreichend Weiterbildungscredits dokumentiert.",I90)))</formula>
    </cfRule>
  </conditionalFormatting>
  <conditionalFormatting sqref="J193:K193">
    <cfRule type="endsWith" dxfId="101" priority="238" operator="endsWith" text="légale">
      <formula>RIGHT(J193,LEN("légale"))="légale"</formula>
    </cfRule>
    <cfRule type="containsText" dxfId="100" priority="239" operator="containsText" text="Psychologue">
      <formula>NOT(ISERROR(SEARCH("Psychologue",J193)))</formula>
    </cfRule>
  </conditionalFormatting>
  <conditionalFormatting sqref="J28:M28">
    <cfRule type="containsText" dxfId="99" priority="142" operator="containsText" text="Sie haben ausreichend klinische Praxis dokumentiert.">
      <formula>NOT(ISERROR(SEARCH("Sie haben ausreichend klinische Praxis dokumentiert.",J28)))</formula>
    </cfRule>
    <cfRule type="containsText" dxfId="98" priority="143" operator="containsText" text="ACHTUNG: Sie haben nicht ausreichend klinische Praxis dokumentiert.">
      <formula>NOT(ISERROR(SEARCH("ACHTUNG: Sie haben nicht ausreichend klinische Praxis dokumentiert.",J28)))</formula>
    </cfRule>
    <cfRule type="containsText" dxfId="97" priority="150" operator="containsText" text="Sie haben ausreichend klinische Praxis dokumentiert.">
      <formula>NOT(ISERROR(SEARCH("Sie haben ausreichend klinische Praxis dokumentiert.",J28)))</formula>
    </cfRule>
    <cfRule type="containsText" dxfId="96" priority="151" operator="containsText" text="Achtung, Sie haben nicth ausreichend klinische Praxis dokumentiert.">
      <formula>NOT(ISERROR(SEARCH("Achtung, Sie haben nicth ausreichend klinische Praxis dokumentiert.",J28)))</formula>
    </cfRule>
  </conditionalFormatting>
  <conditionalFormatting sqref="J209:M209">
    <cfRule type="containsText" dxfId="95" priority="41" operator="containsText" text="ACHTUNG: Sie haben nicht ausreichend supervidierte  Gutachten dokumentiert.">
      <formula>NOT(ISERROR(SEARCH("ACHTUNG: Sie haben nicht ausreichend supervidierte  Gutachten dokumentiert.",J209)))</formula>
    </cfRule>
    <cfRule type="containsText" dxfId="94" priority="42" operator="containsText" text="Sie haben ausreichend supervidierte Gutachten dokumentiert.">
      <formula>NOT(ISERROR(SEARCH("Sie haben ausreichend supervidierte Gutachten dokumentiert.",J209)))</formula>
    </cfRule>
  </conditionalFormatting>
  <conditionalFormatting sqref="J258:M258">
    <cfRule type="containsText" dxfId="93" priority="5" operator="containsText" text="ACHTUNG: Sie haben nicht ausreichend supervidierte  Gutachten dokumentiert.">
      <formula>NOT(ISERROR(SEARCH("ACHTUNG: Sie haben nicht ausreichend supervidierte  Gutachten dokumentiert.",J258)))</formula>
    </cfRule>
    <cfRule type="containsText" dxfId="92" priority="6" operator="containsText" text="Sie haben ausreichend supervidierte Gutachten dokumentiert.">
      <formula>NOT(ISERROR(SEARCH("Sie haben ausreichend supervidierte Gutachten dokumentiert.",J258)))</formula>
    </cfRule>
  </conditionalFormatting>
  <conditionalFormatting sqref="K83">
    <cfRule type="containsText" dxfId="91" priority="15" operator="containsText" text="Nein">
      <formula>NOT(ISERROR(SEARCH("Nein",K83)))</formula>
    </cfRule>
    <cfRule type="containsText" dxfId="90" priority="16" operator="containsText" text="Ja.">
      <formula>NOT(ISERROR(SEARCH("Ja.",K83)))</formula>
    </cfRule>
    <cfRule type="cellIs" dxfId="89" priority="17" operator="lessThan">
      <formula>40</formula>
    </cfRule>
    <cfRule type="cellIs" dxfId="88" priority="18" operator="greaterThan">
      <formula>39.99</formula>
    </cfRule>
    <cfRule type="cellIs" dxfId="87" priority="19" operator="equal">
      <formula>10</formula>
    </cfRule>
    <cfRule type="cellIs" dxfId="86" priority="20" operator="greaterThan">
      <formula>10</formula>
    </cfRule>
    <cfRule type="cellIs" dxfId="85" priority="21" operator="lessThan">
      <formula>10</formula>
    </cfRule>
    <cfRule type="cellIs" dxfId="84" priority="22" operator="equal">
      <formula>30</formula>
    </cfRule>
    <cfRule type="cellIs" dxfId="83" priority="23" operator="equal">
      <formula>5</formula>
    </cfRule>
    <cfRule type="cellIs" dxfId="82" priority="24" operator="greaterThan">
      <formula>5</formula>
    </cfRule>
    <cfRule type="cellIs" dxfId="81" priority="25" operator="between">
      <formula>0</formula>
      <formula>5</formula>
    </cfRule>
  </conditionalFormatting>
  <conditionalFormatting sqref="K94">
    <cfRule type="containsText" dxfId="80" priority="54" operator="containsText" text="Nein">
      <formula>NOT(ISERROR(SEARCH("Nein",K94)))</formula>
    </cfRule>
    <cfRule type="containsText" dxfId="79" priority="55" operator="containsText" text="Ja.">
      <formula>NOT(ISERROR(SEARCH("Ja.",K94)))</formula>
    </cfRule>
    <cfRule type="cellIs" dxfId="78" priority="79" operator="lessThan">
      <formula>40</formula>
    </cfRule>
    <cfRule type="cellIs" dxfId="77" priority="80" operator="greaterThan">
      <formula>39.99</formula>
    </cfRule>
    <cfRule type="cellIs" dxfId="76" priority="81" operator="equal">
      <formula>10</formula>
    </cfRule>
    <cfRule type="cellIs" dxfId="75" priority="82" operator="greaterThan">
      <formula>10</formula>
    </cfRule>
    <cfRule type="cellIs" dxfId="74" priority="83" operator="lessThan">
      <formula>10</formula>
    </cfRule>
    <cfRule type="cellIs" dxfId="73" priority="84" operator="equal">
      <formula>30</formula>
    </cfRule>
    <cfRule type="cellIs" dxfId="72" priority="85" operator="equal">
      <formula>5</formula>
    </cfRule>
    <cfRule type="cellIs" dxfId="71" priority="86" operator="greaterThan">
      <formula>5</formula>
    </cfRule>
    <cfRule type="cellIs" dxfId="70" priority="87" operator="between">
      <formula>0</formula>
      <formula>5</formula>
    </cfRule>
  </conditionalFormatting>
  <conditionalFormatting sqref="K168">
    <cfRule type="containsText" dxfId="69" priority="26" operator="containsText" text="Nein">
      <formula>NOT(ISERROR(SEARCH("Nein",K168)))</formula>
    </cfRule>
    <cfRule type="containsText" dxfId="68" priority="27" operator="containsText" text="Ja.">
      <formula>NOT(ISERROR(SEARCH("Ja.",K168)))</formula>
    </cfRule>
    <cfRule type="cellIs" dxfId="67" priority="28" operator="lessThan">
      <formula>40</formula>
    </cfRule>
    <cfRule type="cellIs" dxfId="66" priority="29" operator="greaterThan">
      <formula>39.99</formula>
    </cfRule>
    <cfRule type="cellIs" dxfId="65" priority="30" operator="equal">
      <formula>10</formula>
    </cfRule>
    <cfRule type="cellIs" dxfId="64" priority="31" operator="greaterThan">
      <formula>10</formula>
    </cfRule>
    <cfRule type="cellIs" dxfId="63" priority="32" operator="lessThan">
      <formula>10</formula>
    </cfRule>
    <cfRule type="cellIs" dxfId="62" priority="33" operator="equal">
      <formula>30</formula>
    </cfRule>
    <cfRule type="cellIs" dxfId="61" priority="34" operator="equal">
      <formula>5</formula>
    </cfRule>
    <cfRule type="cellIs" dxfId="60" priority="35" operator="greaterThan">
      <formula>5</formula>
    </cfRule>
    <cfRule type="cellIs" dxfId="59" priority="36" operator="between">
      <formula>0</formula>
      <formula>5</formula>
    </cfRule>
  </conditionalFormatting>
  <conditionalFormatting sqref="K82:L82">
    <cfRule type="cellIs" dxfId="58" priority="116" operator="lessThan">
      <formula>180</formula>
    </cfRule>
    <cfRule type="cellIs" dxfId="57" priority="117" operator="greaterThan">
      <formula>179.99</formula>
    </cfRule>
  </conditionalFormatting>
  <conditionalFormatting sqref="K84:L84">
    <cfRule type="cellIs" dxfId="56" priority="112" operator="lessThan">
      <formula>40</formula>
    </cfRule>
    <cfRule type="cellIs" dxfId="55" priority="113" operator="greaterThan">
      <formula>39.99</formula>
    </cfRule>
  </conditionalFormatting>
  <conditionalFormatting sqref="K85:L85 K86:K87">
    <cfRule type="cellIs" dxfId="54" priority="110" operator="greaterThan">
      <formula>79.99</formula>
    </cfRule>
    <cfRule type="cellIs" dxfId="53" priority="111" operator="lessThan">
      <formula>80</formula>
    </cfRule>
  </conditionalFormatting>
  <conditionalFormatting sqref="K86:L86">
    <cfRule type="cellIs" dxfId="52" priority="12" operator="greaterThan">
      <formula>19.99</formula>
    </cfRule>
  </conditionalFormatting>
  <conditionalFormatting sqref="K86:L87">
    <cfRule type="cellIs" dxfId="51" priority="10" operator="lessThan">
      <formula>20</formula>
    </cfRule>
  </conditionalFormatting>
  <conditionalFormatting sqref="K87:L87">
    <cfRule type="cellIs" dxfId="50" priority="9" operator="greaterThan">
      <formula>19.99</formula>
    </cfRule>
  </conditionalFormatting>
  <conditionalFormatting sqref="K88:L88">
    <cfRule type="cellIs" dxfId="49" priority="108" operator="lessThan">
      <formula>60</formula>
    </cfRule>
    <cfRule type="cellIs" dxfId="48" priority="109" operator="greaterThan">
      <formula>59.99</formula>
    </cfRule>
  </conditionalFormatting>
  <conditionalFormatting sqref="K210:P210">
    <cfRule type="containsText" dxfId="47" priority="590" operator="containsText" text="Sie haben genügend Supervisionsstunden dokumentiert">
      <formula>NOT(ISERROR(SEARCH("Sie haben genügend Supervisionsstunden dokumentiert",K210)))</formula>
    </cfRule>
    <cfRule type="containsText" dxfId="46" priority="591" operator="containsText" text="ACHTUNG: Sie haben nicht genügend Supervisionsstunden dokumentiert">
      <formula>NOT(ISERROR(SEARCH("ACHTUNG: Sie haben nicht genügend Supervisionsstunden dokumentiert",K210)))</formula>
    </cfRule>
  </conditionalFormatting>
  <conditionalFormatting sqref="K259:P259">
    <cfRule type="containsText" dxfId="45" priority="7" operator="containsText" text="Sie haben genügend Supervisionsstunden dokumentiert">
      <formula>NOT(ISERROR(SEARCH("Sie haben genügend Supervisionsstunden dokumentiert",K259)))</formula>
    </cfRule>
    <cfRule type="containsText" dxfId="44" priority="8" operator="containsText" text="ACHTUNG: Sie haben nicht genügend Supervisionsstunden dokumentiert">
      <formula>NOT(ISERROR(SEARCH("ACHTUNG: Sie haben nicht genügend Supervisionsstunden dokumentiert",K259)))</formula>
    </cfRule>
  </conditionalFormatting>
  <conditionalFormatting sqref="L129:L131 N94">
    <cfRule type="containsText" dxfId="43" priority="602" operator="containsText" text="Sie haben genügend Lerneinheiten protokolliert">
      <formula>NOT(ISERROR(SEARCH("Sie haben genügend Lerneinheiten protokolliert",L94)))</formula>
    </cfRule>
  </conditionalFormatting>
  <conditionalFormatting sqref="L24:M24">
    <cfRule type="cellIs" dxfId="42" priority="139" operator="lessThan">
      <formula>24</formula>
    </cfRule>
    <cfRule type="cellIs" dxfId="41" priority="141" operator="greaterThan">
      <formula>23.99</formula>
    </cfRule>
    <cfRule type="cellIs" dxfId="40" priority="147" operator="greaterThan">
      <formula>23.99</formula>
    </cfRule>
    <cfRule type="cellIs" dxfId="39" priority="149" operator="greaterThan">
      <formula>23.9</formula>
    </cfRule>
  </conditionalFormatting>
  <conditionalFormatting sqref="L25:M25">
    <cfRule type="cellIs" dxfId="38" priority="138" operator="lessThan">
      <formula>12</formula>
    </cfRule>
    <cfRule type="cellIs" dxfId="37" priority="140" operator="greaterThan">
      <formula>11.9</formula>
    </cfRule>
    <cfRule type="cellIs" dxfId="36" priority="148" operator="greaterThan">
      <formula>11.99</formula>
    </cfRule>
  </conditionalFormatting>
  <conditionalFormatting sqref="L116:M116 J119:K119 J126:K128 L155:M155 J165:K165 J167:K167 L190:M190">
    <cfRule type="endsWith" dxfId="35" priority="454" operator="endsWith" text="légale">
      <formula>RIGHT(J116,LEN("légale"))="légale"</formula>
    </cfRule>
    <cfRule type="containsText" dxfId="34" priority="455" operator="containsText" text="Psychologue">
      <formula>NOT(ISERROR(SEARCH("Psychologue",J116)))</formula>
    </cfRule>
  </conditionalFormatting>
  <conditionalFormatting sqref="L205:M205">
    <cfRule type="cellIs" dxfId="33" priority="39" operator="lessThan">
      <formula>30</formula>
    </cfRule>
    <cfRule type="cellIs" dxfId="32" priority="40" operator="greaterThan">
      <formula>29</formula>
    </cfRule>
  </conditionalFormatting>
  <conditionalFormatting sqref="L206:M206">
    <cfRule type="cellIs" dxfId="31" priority="37" operator="lessThan">
      <formula>15</formula>
    </cfRule>
    <cfRule type="cellIs" dxfId="30" priority="38" operator="greaterThan">
      <formula>14.99</formula>
    </cfRule>
  </conditionalFormatting>
  <conditionalFormatting sqref="L253:M253">
    <cfRule type="cellIs" dxfId="29" priority="3" operator="lessThan">
      <formula>30</formula>
    </cfRule>
    <cfRule type="cellIs" dxfId="28" priority="4" operator="greaterThan">
      <formula>29</formula>
    </cfRule>
  </conditionalFormatting>
  <conditionalFormatting sqref="L254:M254">
    <cfRule type="cellIs" dxfId="27" priority="1" operator="lessThan">
      <formula>15</formula>
    </cfRule>
    <cfRule type="cellIs" dxfId="26" priority="2" operator="greaterThan">
      <formula>14.99</formula>
    </cfRule>
  </conditionalFormatting>
  <conditionalFormatting sqref="L94:N94">
    <cfRule type="containsText" dxfId="25" priority="95" operator="containsText" text="ACHTUNG: Sie haben nicht ausreichend Credits in diesem Bereich dokumentiert.">
      <formula>NOT(ISERROR(SEARCH("ACHTUNG: Sie haben nicht ausreichend Credits in diesem Bereich dokumentiert.",L94)))</formula>
    </cfRule>
    <cfRule type="containsText" dxfId="24" priority="96" operator="containsText" text="Sie haben ausreichend Credits in diesem Bereich dokumentiert.">
      <formula>NOT(ISERROR(SEARCH("Sie haben ausreichend Credits in diesem Bereich dokumentiert.",L94)))</formula>
    </cfRule>
    <cfRule type="containsText" dxfId="23" priority="97" operator="containsText" text="ACHTUNG: Sie haben nicht ausreichend Credits für Seminare in diesem Bereich dokumentiert.">
      <formula>NOT(ISERROR(SEARCH("ACHTUNG: Sie haben nicht ausreichend Credits für Seminare in diesem Bereich dokumentiert.",L94)))</formula>
    </cfRule>
  </conditionalFormatting>
  <conditionalFormatting sqref="L168:N168">
    <cfRule type="containsText" dxfId="22" priority="65" operator="containsText" text="ACHTUNG: Sie haben nicht ausreichend Credits in diesem Bereich dokumentiert.">
      <formula>NOT(ISERROR(SEARCH("ACHTUNG: Sie haben nicht ausreichend Credits in diesem Bereich dokumentiert.",L168)))</formula>
    </cfRule>
    <cfRule type="containsText" dxfId="21" priority="66" operator="containsText" text="Sie haben ausreichend Credits in diesem Bereich dokumentiert.">
      <formula>NOT(ISERROR(SEARCH("Sie haben ausreichend Credits in diesem Bereich dokumentiert.",L168)))</formula>
    </cfRule>
    <cfRule type="containsText" dxfId="20" priority="67" operator="containsText" text="ACHTUNG: Sie haben nicht ausreichend Credits für Seminare in diesem Bereich dokumentiert.">
      <formula>NOT(ISERROR(SEARCH("ACHTUNG: Sie haben nicht ausreichend Credits für Seminare in diesem Bereich dokumentiert.",L168)))</formula>
    </cfRule>
  </conditionalFormatting>
  <conditionalFormatting sqref="L129:Q129">
    <cfRule type="containsText" dxfId="19" priority="124" operator="containsText" text="Sie haben ausreichend Credits in diesem Bereich dokumentiert.">
      <formula>NOT(ISERROR(SEARCH("Sie haben ausreichend Credits in diesem Bereich dokumentiert.",L129)))</formula>
    </cfRule>
    <cfRule type="containsText" dxfId="18" priority="125" operator="containsText" text="ACHTUNG: Sie haben nicht ausreichend Credits in diesem Bereich dokumentiert.">
      <formula>NOT(ISERROR(SEARCH("ACHTUNG: Sie haben nicht ausreichend Credits in diesem Bereich dokumentiert.",L129)))</formula>
    </cfRule>
  </conditionalFormatting>
  <conditionalFormatting sqref="L130:Q130">
    <cfRule type="containsText" dxfId="17" priority="122" operator="containsText" text="ACHTUNG: Sie haben nicht ausreichend Credits für Seminare in diesem Bereich dokumentiert.">
      <formula>NOT(ISERROR(SEARCH("ACHTUNG: Sie haben nicht ausreichend Credits für Seminare in diesem Bereich dokumentiert.",L130)))</formula>
    </cfRule>
    <cfRule type="containsText" dxfId="16" priority="123" operator="containsText" text="Sie haben ausreichend Credits für Seminare in diesem Bereich dokumentiert.">
      <formula>NOT(ISERROR(SEARCH("Sie haben ausreichend Credits für Seminare in diesem Bereich dokumentiert.",L130)))</formula>
    </cfRule>
  </conditionalFormatting>
  <conditionalFormatting sqref="L131:Q131">
    <cfRule type="containsText" dxfId="15" priority="120" operator="containsText" text="ACHTUNG: Sie haben nicht ausreichend Credits für Workshops in diesem Bereich dokumentiert.">
      <formula>NOT(ISERROR(SEARCH("ACHTUNG: Sie haben nicht ausreichend Credits für Workshops in diesem Bereich dokumentiert.",L131)))</formula>
    </cfRule>
    <cfRule type="containsText" dxfId="14" priority="121" operator="containsText" text="Sie haben ausreichend Credits für Workshops in diesem Bereich dokumentiert.">
      <formula>NOT(ISERROR(SEARCH("Sie haben ausreichend Credits für Workshops in diesem Bereich dokumentiert.",L131)))</formula>
    </cfRule>
  </conditionalFormatting>
  <conditionalFormatting sqref="M95 O96:O116 M117:M119 M126:M128 M132:M135 O136:O155 M156:M158 O171:O190 M191:M193">
    <cfRule type="cellIs" dxfId="13" priority="323" operator="equal">
      <formula>30</formula>
    </cfRule>
  </conditionalFormatting>
  <conditionalFormatting sqref="M169:M170">
    <cfRule type="cellIs" dxfId="12" priority="189" operator="equal">
      <formula>30</formula>
    </cfRule>
  </conditionalFormatting>
  <conditionalFormatting sqref="N94 L129:L131">
    <cfRule type="containsText" dxfId="11" priority="603" operator="containsText" text="ACHTUNG: Sie haben nicht genügend Lerneinheiten protokolliert">
      <formula>NOT(ISERROR(SEARCH("ACHTUNG: Sie haben nicht genügend Lerneinheiten protokolliert",L94)))</formula>
    </cfRule>
  </conditionalFormatting>
  <conditionalFormatting sqref="N168">
    <cfRule type="containsText" dxfId="10" priority="70" operator="containsText" text="Sie haben genügend Lerneinheiten protokolliert">
      <formula>NOT(ISERROR(SEARCH("Sie haben genügend Lerneinheiten protokolliert",N168)))</formula>
    </cfRule>
    <cfRule type="containsText" dxfId="9" priority="71" operator="containsText" text="ACHTUNG: Sie haben nicht genügend Lerneinheiten protokolliert">
      <formula>NOT(ISERROR(SEARCH("ACHTUNG: Sie haben nicht genügend Lerneinheiten protokolliert",N168)))</formula>
    </cfRule>
  </conditionalFormatting>
  <conditionalFormatting sqref="P116">
    <cfRule type="cellIs" dxfId="8" priority="806" operator="equal">
      <formula>10</formula>
    </cfRule>
    <cfRule type="cellIs" dxfId="7" priority="807" operator="greaterThan">
      <formula>10</formula>
    </cfRule>
    <cfRule type="cellIs" dxfId="6" priority="808" operator="lessThan">
      <formula>10</formula>
    </cfRule>
  </conditionalFormatting>
  <conditionalFormatting sqref="P155">
    <cfRule type="cellIs" dxfId="5" priority="170" operator="equal">
      <formula>10</formula>
    </cfRule>
    <cfRule type="cellIs" dxfId="4" priority="171" operator="greaterThan">
      <formula>10</formula>
    </cfRule>
    <cfRule type="cellIs" dxfId="3" priority="172" operator="lessThan">
      <formula>10</formula>
    </cfRule>
  </conditionalFormatting>
  <conditionalFormatting sqref="P190">
    <cfRule type="cellIs" dxfId="2" priority="167" operator="equal">
      <formula>10</formula>
    </cfRule>
    <cfRule type="cellIs" dxfId="1" priority="168" operator="greaterThan">
      <formula>10</formula>
    </cfRule>
    <cfRule type="cellIs" dxfId="0" priority="169" operator="lessThan">
      <formula>10</formula>
    </cfRule>
  </conditionalFormatting>
  <dataValidations count="8">
    <dataValidation type="date" operator="greaterThan" allowBlank="1" showInputMessage="1" showErrorMessage="1" errorTitle="Date invalide ou format erroné" error="Merci de saisir une date ultérieure à celle de la fin des études." sqref="I31:J45 N137:O154 N97:O115 N172:O189 L212:L241 K242 L261:L290 K291" xr:uid="{B8CF7537-ADD2-4355-8D5E-8CC96AAAE1FF}">
      <formula1>$G$10</formula1>
    </dataValidation>
    <dataValidation type="whole" operator="greaterThan" allowBlank="1" showInputMessage="1" showErrorMessage="1" sqref="P137:P154 P97:P115 P172:P189" xr:uid="{3061C16F-32D2-4FCF-A15C-72C688EFFE90}">
      <formula1>0</formula1>
    </dataValidation>
    <dataValidation type="date" operator="lessThan" allowBlank="1" showInputMessage="1" showErrorMessage="1" errorTitle="Date invalide ou format erroné" error="Merci de saisir une date valide" sqref="E10" xr:uid="{56315C0B-258F-4AC1-8DFD-35642F4973A5}">
      <formula1>O1</formula1>
    </dataValidation>
    <dataValidation type="list" allowBlank="1" showInputMessage="1" showErrorMessage="1" sqref="E11" xr:uid="{0DB5964F-ADD7-4636-BC74-C2FC67CDA33C}">
      <formula1>"Maîtrise, Licence, Diplôme"</formula1>
    </dataValidation>
    <dataValidation type="list" allowBlank="1" showInputMessage="1" showErrorMessage="1" sqref="B60:D62" xr:uid="{014A3B87-AAA3-4523-9893-C5842B678FC9}">
      <formula1>"Thèse de doctorat, Publication en tant que premier ou dernier auteur, Exposé à un congrès scientifique en tant que premier auteur"</formula1>
    </dataValidation>
    <dataValidation type="list" allowBlank="1" showInputMessage="1" showErrorMessage="1" error="Choisir entre « Psychologie légale » et « Autre domaine de la psychologie »" sqref="E31:G45" xr:uid="{2DEACFC4-FA7A-4DE8-B56A-1EE497DEC4C8}">
      <formula1>"Clinique A de l’ISFM, Établissement de formation avec fonction de centre, Autre établissement de formation de l’ISFM"</formula1>
    </dataValidation>
    <dataValidation type="list" allowBlank="1" showInputMessage="1" showErrorMessage="1" sqref="I137:I154 I97:I115 I172:I189" xr:uid="{386C029A-6CEF-471B-8E76-0C32DF478CE0}">
      <formula1>"Congrès / séminaire scientifique, Séminaire, Atelier, Enseignement théorique"</formula1>
    </dataValidation>
    <dataValidation type="list" allowBlank="1" showInputMessage="1" showErrorMessage="1" sqref="B137:B154 B97:B115 B172:B189" xr:uid="{D88709DA-F702-4BC8-AC5B-1B85AB6E3B00}">
      <formula1>"Connaissances générales, Connaissances juridiques de base, Connaissances spécifiques"</formula1>
    </dataValidation>
  </dataValidations>
  <pageMargins left="0.25" right="0.25" top="0.75" bottom="0.75" header="0.3" footer="0.3"/>
  <pageSetup paperSize="9" scale="34" fitToHeight="0" orientation="portrait" horizontalDpi="4294967293" r:id="rId1"/>
  <extLst>
    <ext xmlns:x14="http://schemas.microsoft.com/office/spreadsheetml/2009/9/main" uri="{78C0D931-6437-407d-A8EE-F0AAD7539E65}">
      <x14:conditionalFormattings>
        <x14:conditionalFormatting xmlns:xm="http://schemas.microsoft.com/office/excel/2006/main">
          <x14:cfRule type="containsText" priority="824" operator="containsText" id="{E27510F3-F8F1-42F5-B601-E7A41561DC4A}">
            <xm:f>NOT(ISERROR(SEARCH(#REF!,H32)))</xm:f>
            <xm:f>#REF!</xm:f>
            <x14:dxf>
              <font>
                <color rgb="FF006100"/>
              </font>
              <fill>
                <patternFill>
                  <bgColor rgb="FFC6EFCE"/>
                </patternFill>
              </fill>
            </x14:dxf>
          </x14:cfRule>
          <xm:sqref>H32</xm:sqref>
        </x14:conditionalFormatting>
        <x14:conditionalFormatting xmlns:xm="http://schemas.microsoft.com/office/excel/2006/main">
          <x14:cfRule type="containsText" priority="825" operator="containsText" id="{8F4CF9CF-4D99-4279-B9EC-98E5E0AA3EE3}">
            <xm:f>NOT(ISERROR(SEARCH(#REF!,J32)))</xm:f>
            <xm:f>#REF!</xm:f>
            <x14:dxf>
              <font>
                <color rgb="FF9C0006"/>
              </font>
              <fill>
                <patternFill>
                  <bgColor rgb="FFFFC7CE"/>
                </patternFill>
              </fill>
            </x14:dxf>
          </x14:cfRule>
          <xm:sqref>J32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7F751FA-81EF-4387-9A71-5B25845A5374}">
          <x14:formula1>
            <xm:f>JaNein!$A$1:$A$2</xm:f>
          </x14:formula1>
          <xm:sqref>H13 L172:L189 E15 E17:E18 E13 L137:L154 L97:L115 C212:C241 C261:C290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2BBE-DBF6-4F01-AE72-AB3154BB8E25}">
  <sheetPr codeName="Feuil3"/>
  <dimension ref="A1:A2"/>
  <sheetViews>
    <sheetView workbookViewId="0">
      <selection activeCell="E261" sqref="E261:F261"/>
    </sheetView>
  </sheetViews>
  <sheetFormatPr baseColWidth="10" defaultRowHeight="15" x14ac:dyDescent="0.2"/>
  <sheetData>
    <row r="1" spans="1:1" x14ac:dyDescent="0.2">
      <c r="A1" t="s">
        <v>120</v>
      </c>
    </row>
    <row r="2" spans="1:1" x14ac:dyDescent="0.2">
      <c r="A2" t="s">
        <v>121</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D174-7C16-4F6A-A88C-745637EECC53}">
  <sheetPr codeName="Feuil4"/>
  <dimension ref="A1:A3"/>
  <sheetViews>
    <sheetView workbookViewId="0">
      <selection activeCell="I97" sqref="I97:K97"/>
    </sheetView>
  </sheetViews>
  <sheetFormatPr baseColWidth="10" defaultRowHeight="15" x14ac:dyDescent="0.2"/>
  <sheetData>
    <row r="1" spans="1:1" x14ac:dyDescent="0.2">
      <c r="A1" t="s">
        <v>116</v>
      </c>
    </row>
    <row r="2" spans="1:1" x14ac:dyDescent="0.2">
      <c r="A2" t="s">
        <v>117</v>
      </c>
    </row>
    <row r="3" spans="1:1" x14ac:dyDescent="0.2">
      <c r="A3" t="s">
        <v>118</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BC8C-50B3-4FD3-8C31-3882620BB3D0}">
  <sheetPr codeName="Feuil5"/>
  <dimension ref="A1:A8"/>
  <sheetViews>
    <sheetView workbookViewId="0">
      <selection activeCell="I97" sqref="I97:K97"/>
    </sheetView>
  </sheetViews>
  <sheetFormatPr baseColWidth="10" defaultRowHeight="15" x14ac:dyDescent="0.2"/>
  <sheetData>
    <row r="1" spans="1:1" x14ac:dyDescent="0.2">
      <c r="A1" t="s">
        <v>127</v>
      </c>
    </row>
    <row r="2" spans="1:1" x14ac:dyDescent="0.2">
      <c r="A2" t="s">
        <v>128</v>
      </c>
    </row>
    <row r="3" spans="1:1" x14ac:dyDescent="0.2">
      <c r="A3" t="s">
        <v>129</v>
      </c>
    </row>
    <row r="4" spans="1:1" x14ac:dyDescent="0.2">
      <c r="A4" t="s">
        <v>130</v>
      </c>
    </row>
    <row r="5" spans="1:1" x14ac:dyDescent="0.2">
      <c r="A5" t="s">
        <v>131</v>
      </c>
    </row>
    <row r="6" spans="1:1" x14ac:dyDescent="0.2">
      <c r="A6" t="s">
        <v>132</v>
      </c>
    </row>
    <row r="7" spans="1:1" x14ac:dyDescent="0.2">
      <c r="A7" t="s">
        <v>133</v>
      </c>
    </row>
    <row r="8" spans="1:1" x14ac:dyDescent="0.2">
      <c r="A8"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45E76-A806-4056-B9CC-AF565C3725F8}">
  <sheetPr codeName="Feuil6"/>
  <dimension ref="A1:A2"/>
  <sheetViews>
    <sheetView workbookViewId="0">
      <selection activeCell="I97" sqref="I97:K97"/>
    </sheetView>
  </sheetViews>
  <sheetFormatPr baseColWidth="10" defaultRowHeight="15" x14ac:dyDescent="0.2"/>
  <sheetData>
    <row r="1" spans="1:1" x14ac:dyDescent="0.2">
      <c r="A1" t="s">
        <v>125</v>
      </c>
    </row>
    <row r="2" spans="1:1" x14ac:dyDescent="0.2">
      <c r="A2" t="s">
        <v>126</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C28E-7130-4FF0-B655-93B41573C713}">
  <sheetPr codeName="Feuil7">
    <tabColor rgb="FFFFFF00"/>
  </sheetPr>
  <dimension ref="A1:A3"/>
  <sheetViews>
    <sheetView workbookViewId="0">
      <selection activeCell="I97" sqref="I97:K97"/>
    </sheetView>
  </sheetViews>
  <sheetFormatPr baseColWidth="10" defaultRowHeight="15" x14ac:dyDescent="0.2"/>
  <sheetData>
    <row r="1" spans="1:1" x14ac:dyDescent="0.2">
      <c r="A1" t="s">
        <v>122</v>
      </c>
    </row>
    <row r="2" spans="1:1" x14ac:dyDescent="0.2">
      <c r="A2" t="s">
        <v>123</v>
      </c>
    </row>
    <row r="3" spans="1:1" x14ac:dyDescent="0.2">
      <c r="A3"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9AC28-4FD6-4E16-A82E-CA530ABAE403}">
  <dimension ref="A1:A2"/>
  <sheetViews>
    <sheetView workbookViewId="0">
      <selection activeCell="I97" sqref="I97:K97"/>
    </sheetView>
  </sheetViews>
  <sheetFormatPr baseColWidth="10" defaultRowHeight="15" x14ac:dyDescent="0.2"/>
  <sheetData>
    <row r="1" spans="1:1" x14ac:dyDescent="0.2">
      <c r="A1" t="s">
        <v>116</v>
      </c>
    </row>
    <row r="2" spans="1:1" x14ac:dyDescent="0.2">
      <c r="A2" t="s">
        <v>119</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B3EB2-7A02-48AB-A72C-C2BD3ADB0377}">
  <dimension ref="A1:A2"/>
  <sheetViews>
    <sheetView workbookViewId="0">
      <selection activeCell="I97" sqref="I97:K97"/>
    </sheetView>
  </sheetViews>
  <sheetFormatPr baseColWidth="10" defaultRowHeight="15" x14ac:dyDescent="0.2"/>
  <sheetData>
    <row r="1" spans="1:1" x14ac:dyDescent="0.2">
      <c r="A1" t="s">
        <v>114</v>
      </c>
    </row>
    <row r="2" spans="1:1" x14ac:dyDescent="0.2">
      <c r="A2" t="s">
        <v>115</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51886A11217A4993316897C91B0F8C" ma:contentTypeVersion="12" ma:contentTypeDescription="Ein neues Dokument erstellen." ma:contentTypeScope="" ma:versionID="052cc6e52456f81ff92d334c72613416">
  <xsd:schema xmlns:xsd="http://www.w3.org/2001/XMLSchema" xmlns:xs="http://www.w3.org/2001/XMLSchema" xmlns:p="http://schemas.microsoft.com/office/2006/metadata/properties" xmlns:ns2="033dc505-d5de-47d3-8987-49cd7527e388" xmlns:ns3="38246c38-66c0-49a6-b12f-be2e19e4e881" targetNamespace="http://schemas.microsoft.com/office/2006/metadata/properties" ma:root="true" ma:fieldsID="f3a33a565cdd617d5a321ab371edc7a0" ns2:_="" ns3:_="">
    <xsd:import namespace="033dc505-d5de-47d3-8987-49cd7527e388"/>
    <xsd:import namespace="38246c38-66c0-49a6-b12f-be2e19e4e8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c505-d5de-47d3-8987-49cd7527e3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ca37c87b-88de-468a-80c7-7bbbb99a066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246c38-66c0-49a6-b12f-be2e19e4e8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d94b33-542e-4b0d-ba8a-808b38a87248}" ma:internalName="TaxCatchAll" ma:showField="CatchAllData" ma:web="38246c38-66c0-49a6-b12f-be2e19e4e8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3dc505-d5de-47d3-8987-49cd7527e388">
      <Terms xmlns="http://schemas.microsoft.com/office/infopath/2007/PartnerControls"/>
    </lcf76f155ced4ddcb4097134ff3c332f>
    <TaxCatchAll xmlns="38246c38-66c0-49a6-b12f-be2e19e4e8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43F77A-D9E7-4F89-B939-86D1BE39D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c505-d5de-47d3-8987-49cd7527e388"/>
    <ds:schemaRef ds:uri="38246c38-66c0-49a6-b12f-be2e19e4e8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12BC31-DC33-49BA-9AC2-66126F331447}">
  <ds:schemaRefs>
    <ds:schemaRef ds:uri="http://purl.org/dc/elements/1.1/"/>
    <ds:schemaRef ds:uri="38246c38-66c0-49a6-b12f-be2e19e4e881"/>
    <ds:schemaRef ds:uri="http://schemas.openxmlformats.org/package/2006/metadata/core-properties"/>
    <ds:schemaRef ds:uri="http://purl.org/dc/terms/"/>
    <ds:schemaRef ds:uri="033dc505-d5de-47d3-8987-49cd7527e388"/>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C3FA6A8-7E5C-4EC2-869F-32024C702BB0}">
  <ds:schemaRefs>
    <ds:schemaRef ds:uri="http://schemas.microsoft.com/sharepoint/v3/contenttype/forms"/>
  </ds:schemaRefs>
</ds:datastoreItem>
</file>

<file path=docMetadata/LabelInfo.xml><?xml version="1.0" encoding="utf-8"?>
<clbl:labelList xmlns:clbl="http://schemas.microsoft.com/office/2020/mipLabelMetadata">
  <clbl:label id="{ab6d1c10-a186-47ab-af91-cdbff51004f3}" enabled="1" method="Standard" siteId="{a020d0ae-094a-4d44-b66c-ac3fe8e90c58}"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Feuil1</vt:lpstr>
      <vt:lpstr>Supervison</vt:lpstr>
      <vt:lpstr>TitelSupervision</vt:lpstr>
      <vt:lpstr>Thema</vt:lpstr>
      <vt:lpstr>JaNein</vt:lpstr>
      <vt:lpstr>Abschluss</vt:lpstr>
      <vt:lpstr>Ausbildungsperson</vt:lpstr>
      <vt:lpstr>Psycholog. Bereich</vt:lpstr>
      <vt:lpstr>Feuil1!Druckbereich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Demont</dc:creator>
  <cp:lastModifiedBy>Detribolet Fanny</cp:lastModifiedBy>
  <cp:lastPrinted>2026-02-08T10:46:29Z</cp:lastPrinted>
  <dcterms:created xsi:type="dcterms:W3CDTF">2021-02-16T07:51:35Z</dcterms:created>
  <dcterms:modified xsi:type="dcterms:W3CDTF">2026-04-28T21:05:13Z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0x010100E551886A11217A4993316897C91B0F8C</vt:lpwstr>
  </property>
</Properties>
</file>