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filterPrivacy="1"/>
  <xr:revisionPtr revIDLastSave="0" documentId="13_ncr:1_{1D2F2CBC-4DE2-9C4A-BF88-AFCC9ABD7D30}" xr6:coauthVersionLast="47" xr6:coauthVersionMax="47" xr10:uidLastSave="{00000000-0000-0000-0000-000000000000}"/>
  <bookViews>
    <workbookView xWindow="11580" yWindow="1820" windowWidth="17460" windowHeight="16240" xr2:uid="{00000000-000D-0000-FFFF-FFFF00000000}"/>
  </bookViews>
  <sheets>
    <sheet name="Feuil1" sheetId="1" r:id="rId1"/>
  </sheets>
  <definedNames>
    <definedName name="_xlnm.Print_Area">Feuil1!$A$1:$R$248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9" i="1" l="1"/>
  <c r="L207" i="1"/>
  <c r="L206" i="1"/>
  <c r="N168" i="1"/>
  <c r="K168" i="1"/>
  <c r="L131" i="1"/>
  <c r="L130" i="1"/>
  <c r="I133" i="1"/>
  <c r="I131" i="1"/>
  <c r="I130" i="1"/>
  <c r="K94" i="1"/>
  <c r="I73" i="1"/>
  <c r="H57" i="1"/>
  <c r="L26" i="1"/>
  <c r="L25" i="1"/>
  <c r="J28" i="1" s="1"/>
  <c r="L205" i="1"/>
  <c r="P190" i="1"/>
  <c r="G168" i="1"/>
  <c r="P155" i="1"/>
  <c r="I129" i="1"/>
  <c r="K85" i="1" s="1"/>
  <c r="P116" i="1"/>
  <c r="G94" i="1"/>
  <c r="K84" i="1" s="1"/>
  <c r="K88" i="1"/>
  <c r="L46" i="1"/>
  <c r="K46" i="1"/>
  <c r="L24" i="1"/>
  <c r="Q1" i="1"/>
  <c r="L129" i="1" l="1"/>
  <c r="K82" i="1"/>
  <c r="N94" i="1"/>
  <c r="K83" i="1"/>
  <c r="K86" i="1"/>
  <c r="K87" i="1"/>
  <c r="I90" i="1" l="1"/>
  <c r="E67" i="1" s="1"/>
</calcChain>
</file>

<file path=xl/sharedStrings.xml><?xml version="1.0" encoding="utf-8"?>
<sst xmlns="http://schemas.openxmlformats.org/spreadsheetml/2006/main" count="179" uniqueCount="118">
  <si>
    <t>Demande d’obtention du certificat de psychologie forensique</t>
  </si>
  <si>
    <t>Date :</t>
  </si>
  <si>
    <t>Formation approfondie d’expertise en droit pénal de la SSPF</t>
  </si>
  <si>
    <t>Formulaire, version 1 – 22.03.2026</t>
  </si>
  <si>
    <t>Demandeur / demandeuse</t>
  </si>
  <si>
    <t>Nom</t>
  </si>
  <si>
    <t>Prénom</t>
  </si>
  <si>
    <t>Titre</t>
  </si>
  <si>
    <t>1. Formation / Membre de la SSPL et de la SSPF</t>
  </si>
  <si>
    <t>Date de fin des études universitaires de psychologie*</t>
  </si>
  <si>
    <t>12.1.2025</t>
  </si>
  <si>
    <t>Justificatif n°</t>
  </si>
  <si>
    <t>Titre du diplôme</t>
  </si>
  <si>
    <t>Désignation exacte du titre obtenu en cas d’équivalence</t>
  </si>
  <si>
    <t>Diplôme obtenu à l’étranger</t>
  </si>
  <si>
    <t>Si oui, reconnu par l’OFSP</t>
  </si>
  <si>
    <t>Diplôme de psychothérapie reconnu par la Confédération</t>
  </si>
  <si>
    <t>Si oui, depuis</t>
  </si>
  <si>
    <t>Je suis membre de la SSPL</t>
  </si>
  <si>
    <t>Je suis membre de la SSPF</t>
  </si>
  <si>
    <t>* Veuillez noter que toute expérience pratique, formation postgraduée et supervision mentionnée dans le formulaire doit avoir eu lieu après cette date.</t>
  </si>
  <si>
    <t>2. Pratique clinique</t>
  </si>
  <si>
    <t>Étendue globale de la pratique clinique requise</t>
  </si>
  <si>
    <t>24 mois 
(TO 100 %)</t>
  </si>
  <si>
    <t>Pratique clinique documentée totale en mois</t>
  </si>
  <si>
    <t>Pratique requise dans une clinique A de l’ISFM ou un établissement de formation postgraduée avec fonction de centre de psychiatrie forensique ou de psychologie forensique</t>
  </si>
  <si>
    <t>au moins 12 mois 
(TO 100 %)</t>
  </si>
  <si>
    <t>Pratique clinique documentée dans une clinique A ou équivalent en mois</t>
  </si>
  <si>
    <t>Pratique requise dans un (d’)autre(s) établissement(s) de formation postgraduée reconnu(s) par l’ISFM</t>
  </si>
  <si>
    <t>max. 12 mois 
(TO 100 %)</t>
  </si>
  <si>
    <t>Pratique clinique documentée dans d’autres établissements de formation postgraduée en mois</t>
  </si>
  <si>
    <t>Titre de la clinique / l’établissement de formation postgraduée</t>
  </si>
  <si>
    <t>Reconnaissance</t>
  </si>
  <si>
    <t>Taux d’occupation
(en %)*</t>
  </si>
  <si>
    <t>Date de début</t>
  </si>
  <si>
    <t>Date de fin</t>
  </si>
  <si>
    <t>mois travaillés</t>
  </si>
  <si>
    <t>mois imputables</t>
  </si>
  <si>
    <t>Total</t>
  </si>
  <si>
    <t>* Si la même activité a été réalisée à différents taux d’occupation, veuillez compléter plusieurs lignes.</t>
  </si>
  <si>
    <t>Remarques</t>
  </si>
  <si>
    <t>3. Travail scientifique en lien avec la psychologie forensique</t>
  </si>
  <si>
    <t>Produit du travail scientifique</t>
  </si>
  <si>
    <t>Titre du travail scientifique</t>
  </si>
  <si>
    <t>Date de fin</t>
  </si>
  <si>
    <t>Publication en tant que premier ou dernier auteur</t>
  </si>
  <si>
    <t>4. Formation postgraduée théorique</t>
  </si>
  <si>
    <t>Vous pouvez obtenir la formation postgraduée théorique requise soit par la réalisation d’un programme de formation complet (cf. 4.1) soit par la reconnaissance modulaire de différentes manifestations de formation postgraduée (cf. 4.2).</t>
  </si>
  <si>
    <t>En résumé, il ressort des points 4.1 et 4.2 ce qui suit :</t>
  </si>
  <si>
    <t>4.1. Programmes de formation</t>
  </si>
  <si>
    <t>La réalisation d’un programme de formation complet dans le domaine de l’expertise en droit pénal (p. ex. MSc. Psychologie avec spécialisation en psychologie forensique, CAS en expertise psychiatrique-psychologique en droit pénal, titre de spécialisation en psychologie légale de la SSPL) est pleinement reconnue. Avec un diplôme correspondant, tous les crédits de formation postgraduée nécessaires sont remplis.</t>
  </si>
  <si>
    <t>Titre du programme de formation postgraduée</t>
  </si>
  <si>
    <t>Établissement</t>
  </si>
  <si>
    <t>ECTS</t>
  </si>
  <si>
    <t>4.2. Manifestations de formation postgraduée modulaires</t>
  </si>
  <si>
    <t>Total des crédits requis</t>
  </si>
  <si>
    <t>180*</t>
  </si>
  <si>
    <t>Nombre total de crédits documentés</t>
  </si>
  <si>
    <t>Nombre de domaines de connaissances requis par catégorie de formation postgraduée</t>
  </si>
  <si>
    <t>Formations postgraduées dans les 3 domaines de connaissances par catégorie de formation</t>
  </si>
  <si>
    <t>Nombre de crédits requis dans les bases propédeutiques</t>
  </si>
  <si>
    <t>Nombre de crédits documentés dans les bases propédeutiques</t>
  </si>
  <si>
    <t>Nombre de crédits requis pour l’enseignement spécifique de connaissances approfondies (au moins 20 crédits pour les séminaires et au moins 20 crédits pour les ateliers)</t>
  </si>
  <si>
    <t>Total</t>
  </si>
  <si>
    <t>Nombre total de crédits documentés dans l’enseignement technique de connaissances approfondies</t>
  </si>
  <si>
    <t>Séminaires</t>
  </si>
  <si>
    <t>Nombre de crédits documentés pour les séminaires</t>
  </si>
  <si>
    <t>Ateliers</t>
  </si>
  <si>
    <t>Nombre de crédits documentés pour les ateliers</t>
  </si>
  <si>
    <t>Nombre de crédits requis dans des formations continues reconnues par la SSPF (congrès, etc.)</t>
  </si>
  <si>
    <t>Nombre de crédits documentés dans des formations continues reconnues par la SSPF (congrès, etc.)</t>
  </si>
  <si>
    <t>4.2.1. Catégorie de formation postgraduée : bases propédeutiques</t>
  </si>
  <si>
    <t>Crédits requis</t>
  </si>
  <si>
    <t>Crédits documentés</t>
  </si>
  <si>
    <t>Formations postgraduées attestées dans les 3 domaines de connaissances</t>
  </si>
  <si>
    <t>Domaine de connaissance**</t>
  </si>
  <si>
    <t>Objectif d’apprentissage***</t>
  </si>
  <si>
    <t>Organisateur</t>
  </si>
  <si>
    <t>Titre de la formation postgraduée</t>
  </si>
  <si>
    <t>Type de formation postgraduée (participation à des congrès, ateliers, séminaires, etc.)</t>
  </si>
  <si>
    <t>Sur la liste des formations reconnues par la SSPF</t>
  </si>
  <si>
    <t>Nombre de crédits</t>
  </si>
  <si>
    <t>Connaissances générales</t>
  </si>
  <si>
    <t>Connaissances juridiques de base</t>
  </si>
  <si>
    <t>** Les formations postgraduées doivent être reliées à l’un des trois domaines de connaissances du catalogue des objectifs de formation (cf. Programme de formation).</t>
  </si>
  <si>
    <t>*** Les formations postgraduées doivent être reliées à un contenu du catalogue des objectifs de formation (cf. Programme de formation).</t>
  </si>
  <si>
    <t xml:space="preserve">3.2. Catégorie de formation postgraduée : enseignement spécifique pour l’acquisition de connaissances approfondies </t>
  </si>
  <si>
    <t>Total des crédits documentés</t>
  </si>
  <si>
    <t>Crédits demandés Séminaires</t>
  </si>
  <si>
    <t>min. 20</t>
  </si>
  <si>
    <t>Crédits documentés Séminaires</t>
  </si>
  <si>
    <t>Crédits requis Ateliers</t>
  </si>
  <si>
    <t>Crédits documentés Ateliers</t>
  </si>
  <si>
    <t>Atelier</t>
  </si>
  <si>
    <t>Séminaire</t>
  </si>
  <si>
    <t>Connaissances en droit pénal</t>
  </si>
  <si>
    <t>3.3. Catégorie de formation postgraduée : manifestations de formation continue reconnues par la SSPF, telles que congrès, séminaires et ateliers</t>
  </si>
  <si>
    <t>4. Activité d’expertise supervisée</t>
  </si>
  <si>
    <t>1. Les demandeurs / demandeuses doivent pouvoir justifier d’au moins 30 expertises supervisées. Ils / Elles doivent avoir participé à toutes les étapes de l’expertise (analyse du dossier, examen, appréciation, rédaction du rapport) et avoir cosigné le rapport d’expertise. 
2. Au moins 15 expertises doivent répondre de manière complète à l’ensemble du catalogue de questions usuel (trouble psychique, risque de récidive, capacité de culpabilité, indication de mesures). 
3. Les expertises doivent avoir été supervisées par un superviseur reconnu par la SSPF.
4. Soit l’activité d’expertise doit être confirmée par le superviseur, y compris la confirmation de la participation à toutes les étapes de l’expertise, soit le demandeur / la demandeuse soumet l’expertise et y confirme sa participation à toutes les étapes.
5. Indépendamment de ces éléments, au moins 5 expertises doivent être soumises sous forme anonymisée.</t>
  </si>
  <si>
    <t>4.1. Expertises supervisées</t>
  </si>
  <si>
    <t>Nombre d’expertises requises</t>
  </si>
  <si>
    <t>Nombre total d’expertises documentées</t>
  </si>
  <si>
    <t>Nombre d’expertises complètes requises</t>
  </si>
  <si>
    <t>min. 15</t>
  </si>
  <si>
    <t>Nombre d’expertises complètes documentées</t>
  </si>
  <si>
    <t>Nombre d’autres expertises requises</t>
  </si>
  <si>
    <t>max. 15</t>
  </si>
  <si>
    <t>Nombre d’autres expertises documentées</t>
  </si>
  <si>
    <t>Expertise</t>
  </si>
  <si>
    <t>Expertise complète</t>
  </si>
  <si>
    <t>Sigle du/de la client(e)</t>
  </si>
  <si>
    <t>Année de naissance</t>
  </si>
  <si>
    <t>Nom du superviseur ou de l’expert(e) assumant la responsabilité principale</t>
  </si>
  <si>
    <t xml:space="preserve"> </t>
  </si>
  <si>
    <t>Licence</t>
  </si>
  <si>
    <t>Clinique A de l’ISFM</t>
  </si>
  <si>
    <t>Établissement de formation avec fonction de centre</t>
  </si>
  <si>
    <t>Autre établissement de formation de l’ISFM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</si>
</sst>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dd/mm/yyyy;@"/>
  </numFmts>
  <fonts count="39" x14ac:knownFonts="1">
    <font>
      <sz val="11"/>
      <name val="Calibri"/>
    </font>
    <font>
      <sz val="22"/>
      <color rgb="FF3366FF"/>
      <name val="Verdana"/>
      <family val="2"/>
    </font>
    <font>
      <sz val="11"/>
      <color theme="1"/>
      <name val="Calibri"/>
      <family val="2"/>
    </font>
    <font>
      <b/>
      <sz val="12"/>
      <color theme="1"/>
      <name val="Verdana"/>
      <family val="2"/>
    </font>
    <font>
      <sz val="12"/>
      <color theme="1"/>
      <name val="Verdana"/>
      <family val="2"/>
    </font>
    <font>
      <b/>
      <sz val="32"/>
      <color rgb="FF3366FF"/>
      <name val="Verdana"/>
      <family val="2"/>
    </font>
    <font>
      <sz val="12"/>
      <color rgb="FF3366FF"/>
      <name val="Verdana"/>
      <family val="2"/>
    </font>
    <font>
      <sz val="11"/>
      <color theme="4" tint="-0.499984740745262"/>
      <name val="Verdana"/>
      <family val="2"/>
    </font>
    <font>
      <sz val="11"/>
      <color theme="1"/>
      <name val="Verdana"/>
      <family val="2"/>
    </font>
    <font>
      <b/>
      <sz val="20"/>
      <color theme="1"/>
      <name val="Verdana"/>
      <family val="2"/>
    </font>
    <font>
      <sz val="10"/>
      <color theme="1"/>
      <name val="Verdana"/>
      <family val="2"/>
    </font>
    <font>
      <sz val="9"/>
      <color theme="1"/>
      <name val="Verdana"/>
      <family val="2"/>
    </font>
    <font>
      <sz val="9"/>
      <color theme="1"/>
      <name val="Calibri"/>
      <family val="2"/>
    </font>
    <font>
      <sz val="11"/>
      <color rgb="FF002060"/>
      <name val="Verdana"/>
      <family val="2"/>
    </font>
    <font>
      <sz val="9"/>
      <color theme="4" tint="-0.499984740745262"/>
      <name val="Verdana"/>
      <family val="2"/>
    </font>
    <font>
      <i/>
      <sz val="12"/>
      <color theme="4" tint="-0.499984740745262"/>
      <name val="Verdana"/>
      <family val="2"/>
    </font>
    <font>
      <b/>
      <sz val="11"/>
      <name val="Verdana"/>
      <family val="2"/>
    </font>
    <font>
      <b/>
      <sz val="11"/>
      <name val="Calibri"/>
      <family val="2"/>
    </font>
    <font>
      <b/>
      <sz val="10"/>
      <color theme="1"/>
      <name val="Verdana"/>
      <family val="2"/>
    </font>
    <font>
      <b/>
      <sz val="11"/>
      <color theme="1"/>
      <name val="Calibri"/>
      <family val="2"/>
    </font>
    <font>
      <b/>
      <sz val="11"/>
      <color theme="4" tint="-0.499984740745262"/>
      <name val="Verdana"/>
      <family val="2"/>
    </font>
    <font>
      <b/>
      <sz val="9"/>
      <color theme="1"/>
      <name val="Verdana"/>
      <family val="2"/>
    </font>
    <font>
      <i/>
      <sz val="9"/>
      <color theme="4" tint="-0.499984740745262"/>
      <name val="Verdana"/>
      <family val="2"/>
    </font>
    <font>
      <b/>
      <sz val="10"/>
      <color theme="4" tint="-0.499984740745262"/>
      <name val="Verdana"/>
      <family val="2"/>
    </font>
    <font>
      <sz val="12"/>
      <color theme="4" tint="-0.499984740745262"/>
      <name val="Verdana"/>
      <family val="2"/>
    </font>
    <font>
      <b/>
      <sz val="11"/>
      <color rgb="FF9F0006"/>
      <name val="Verdana"/>
      <family val="2"/>
    </font>
    <font>
      <b/>
      <sz val="11"/>
      <color rgb="FF9F0006"/>
      <name val="Calibri"/>
      <family val="2"/>
    </font>
    <font>
      <b/>
      <sz val="16"/>
      <color theme="1"/>
      <name val="Verdana"/>
      <family val="2"/>
    </font>
    <font>
      <i/>
      <sz val="12"/>
      <color theme="1"/>
      <name val="Verdana"/>
      <family val="2"/>
    </font>
    <font>
      <i/>
      <sz val="11"/>
      <color theme="4" tint="-0.499984740745262"/>
      <name val="Verdana"/>
      <family val="2"/>
    </font>
    <font>
      <i/>
      <sz val="11"/>
      <color theme="1"/>
      <name val="Calibri"/>
      <family val="2"/>
    </font>
    <font>
      <b/>
      <sz val="11"/>
      <color theme="1"/>
      <name val="Verdana"/>
      <family val="2"/>
    </font>
    <font>
      <b/>
      <u/>
      <sz val="14"/>
      <color theme="1"/>
      <name val="Verdana"/>
      <family val="2"/>
    </font>
    <font>
      <i/>
      <sz val="14"/>
      <color theme="4" tint="-0.499984740745262"/>
      <name val="Verdana"/>
      <family val="2"/>
    </font>
    <font>
      <b/>
      <sz val="14"/>
      <color theme="1"/>
      <name val="Verdana"/>
      <family val="2"/>
    </font>
    <font>
      <u/>
      <sz val="12"/>
      <color theme="1"/>
      <name val="Verdana"/>
      <family val="2"/>
    </font>
    <font>
      <i/>
      <sz val="11"/>
      <color theme="1"/>
      <name val="Verdana"/>
      <family val="2"/>
    </font>
    <font>
      <b/>
      <u/>
      <sz val="16"/>
      <color theme="1"/>
      <name val="Verdana"/>
      <family val="2"/>
    </font>
    <font>
      <b/>
      <sz val="16"/>
      <color theme="1"/>
      <name val="Calibr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7CE"/>
        <bgColor indexed="64"/>
      </patternFill>
    </fill>
    <fill>
      <patternFill patternType="solid">
        <fgColor theme="8" tint="0.79998168889431442"/>
        <bgColor indexed="64"/>
      </patternFill>
    </fill>
  </fills>
  <borders count="56">
    <border>
      <left/>
      <right/>
      <top/>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medium">
        <color theme="1"/>
      </right>
      <top style="medium">
        <color theme="1"/>
      </top>
      <bottom style="thin">
        <color theme="1"/>
      </bottom>
      <diagonal/>
    </border>
    <border>
      <left style="thin">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medium">
        <color theme="1"/>
      </bottom>
      <diagonal/>
    </border>
    <border>
      <left style="thin">
        <color theme="1"/>
      </left>
      <right style="thin">
        <color theme="1"/>
      </right>
      <top/>
      <bottom style="medium">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theme="1"/>
      </top>
      <bottom style="medium">
        <color theme="1"/>
      </bottom>
      <diagonal/>
    </border>
    <border>
      <left style="medium">
        <color theme="1"/>
      </left>
      <right/>
      <top/>
      <bottom style="medium">
        <color theme="1"/>
      </bottom>
      <diagonal/>
    </border>
    <border>
      <left style="thin">
        <color theme="1"/>
      </left>
      <right style="thin">
        <color theme="1"/>
      </right>
      <top style="medium">
        <color theme="1"/>
      </top>
      <bottom/>
      <diagonal/>
    </border>
    <border>
      <left/>
      <right style="thin">
        <color theme="1"/>
      </right>
      <top style="thin">
        <color theme="1"/>
      </top>
      <bottom style="medium">
        <color theme="1"/>
      </bottom>
      <diagonal/>
    </border>
    <border>
      <left style="medium">
        <color theme="1"/>
      </left>
      <right/>
      <top style="thin">
        <color theme="1"/>
      </top>
      <bottom/>
      <diagonal/>
    </border>
    <border>
      <left/>
      <right/>
      <top style="thin">
        <color theme="1"/>
      </top>
      <bottom/>
      <diagonal/>
    </border>
    <border>
      <left style="medium">
        <color theme="1"/>
      </left>
      <right/>
      <top/>
      <bottom style="thin">
        <color theme="1"/>
      </bottom>
      <diagonal/>
    </border>
    <border>
      <left/>
      <right/>
      <top/>
      <bottom style="thin">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thin">
        <color theme="1"/>
      </right>
      <top style="medium">
        <color theme="1"/>
      </top>
      <bottom/>
      <diagonal/>
    </border>
  </borders>
  <cellStyleXfs count="1">
    <xf numFmtId="0" fontId="0" fillId="0" borderId="0"/>
  </cellStyleXfs>
  <cellXfs count="363">
    <xf numFmtId="0" fontId="0" fillId="0" borderId="0" xfId="0"/>
    <xf numFmtId="0" fontId="3" fillId="2" borderId="0" xfId="0" applyFont="1" applyFill="1" applyAlignment="1">
      <alignment horizontal="right" vertical="center"/>
    </xf>
    <xf numFmtId="164" fontId="4" fillId="2" borderId="0" xfId="0" applyNumberFormat="1" applyFont="1" applyFill="1" applyAlignment="1">
      <alignment horizontal="center" vertical="center"/>
    </xf>
    <xf numFmtId="0" fontId="3" fillId="2" borderId="0" xfId="0" applyFont="1" applyFill="1" applyAlignment="1">
      <alignment horizontal="right"/>
    </xf>
    <xf numFmtId="164" fontId="4" fillId="2" borderId="0" xfId="0" applyNumberFormat="1" applyFont="1" applyFill="1" applyAlignment="1">
      <alignment horizontal="center"/>
    </xf>
    <xf numFmtId="0" fontId="3" fillId="2" borderId="0" xfId="0" applyFont="1" applyFill="1"/>
    <xf numFmtId="0" fontId="7" fillId="3" borderId="1" xfId="0" applyFont="1" applyFill="1" applyBorder="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13" fillId="4" borderId="6" xfId="0" applyFont="1" applyFill="1" applyBorder="1" applyAlignment="1">
      <alignment vertical="center"/>
    </xf>
    <xf numFmtId="0" fontId="8" fillId="3" borderId="10" xfId="0" applyFont="1" applyFill="1" applyBorder="1" applyAlignment="1">
      <alignment vertical="center"/>
    </xf>
    <xf numFmtId="0" fontId="7" fillId="4" borderId="11" xfId="0" applyFont="1" applyFill="1" applyBorder="1" applyAlignment="1">
      <alignment vertical="center"/>
    </xf>
    <xf numFmtId="0" fontId="7" fillId="4" borderId="12" xfId="0" applyFont="1" applyFill="1" applyBorder="1" applyAlignment="1">
      <alignment vertical="center"/>
    </xf>
    <xf numFmtId="0" fontId="11" fillId="3" borderId="16" xfId="0" applyFont="1" applyFill="1" applyBorder="1" applyAlignment="1">
      <alignment horizontal="center" vertical="center"/>
    </xf>
    <xf numFmtId="0" fontId="11" fillId="0" borderId="18" xfId="0" applyFont="1" applyBorder="1" applyAlignment="1">
      <alignment vertical="center"/>
    </xf>
    <xf numFmtId="0" fontId="7" fillId="4" borderId="18" xfId="0" applyFont="1" applyFill="1" applyBorder="1" applyAlignment="1">
      <alignment vertical="center"/>
    </xf>
    <xf numFmtId="0" fontId="13" fillId="4" borderId="18" xfId="0" applyFont="1" applyFill="1" applyBorder="1" applyAlignment="1">
      <alignment vertical="center"/>
    </xf>
    <xf numFmtId="0" fontId="11" fillId="3" borderId="19" xfId="0" applyFont="1" applyFill="1" applyBorder="1" applyAlignment="1">
      <alignment vertical="center"/>
    </xf>
    <xf numFmtId="0" fontId="11" fillId="0" borderId="20" xfId="0" applyFont="1" applyBorder="1" applyAlignment="1">
      <alignment vertical="center"/>
    </xf>
    <xf numFmtId="0" fontId="7" fillId="4" borderId="20" xfId="0" applyFont="1" applyFill="1" applyBorder="1" applyAlignment="1">
      <alignment vertical="center"/>
    </xf>
    <xf numFmtId="0" fontId="13" fillId="4" borderId="20" xfId="0" applyFont="1" applyFill="1" applyBorder="1" applyAlignment="1">
      <alignment vertical="center"/>
    </xf>
    <xf numFmtId="0" fontId="11" fillId="3" borderId="22" xfId="0" applyFont="1" applyFill="1" applyBorder="1" applyAlignment="1">
      <alignment vertical="center"/>
    </xf>
    <xf numFmtId="0" fontId="11" fillId="0" borderId="6" xfId="0" applyFont="1" applyBorder="1" applyAlignment="1">
      <alignment vertical="center"/>
    </xf>
    <xf numFmtId="0" fontId="10" fillId="0" borderId="0" xfId="0" applyFont="1"/>
    <xf numFmtId="0" fontId="15" fillId="2" borderId="0" xfId="0" applyFont="1" applyFill="1" applyAlignment="1">
      <alignment horizontal="left" vertical="center" wrapText="1"/>
    </xf>
    <xf numFmtId="0" fontId="7" fillId="0" borderId="27" xfId="0" applyFont="1" applyBorder="1" applyAlignment="1">
      <alignment vertical="center"/>
    </xf>
    <xf numFmtId="0" fontId="7" fillId="0" borderId="8"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left" vertical="center" wrapText="1"/>
    </xf>
    <xf numFmtId="0" fontId="20" fillId="0" borderId="0" xfId="0" applyFont="1" applyAlignment="1">
      <alignment vertical="center" wrapText="1"/>
    </xf>
    <xf numFmtId="0" fontId="7" fillId="4" borderId="2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1" fillId="0" borderId="32" xfId="0" applyFont="1" applyBorder="1" applyAlignment="1">
      <alignment horizontal="center" vertical="center"/>
    </xf>
    <xf numFmtId="9" fontId="11" fillId="0" borderId="32" xfId="0" applyNumberFormat="1" applyFont="1" applyBorder="1" applyAlignment="1">
      <alignment horizontal="center" vertical="center"/>
    </xf>
    <xf numFmtId="165" fontId="11" fillId="0" borderId="32" xfId="0" applyNumberFormat="1" applyFont="1" applyBorder="1" applyAlignment="1">
      <alignment horizontal="center" vertical="center"/>
    </xf>
    <xf numFmtId="0" fontId="11" fillId="6" borderId="32" xfId="0" applyFont="1" applyFill="1" applyBorder="1" applyAlignment="1">
      <alignment horizontal="center" vertical="center"/>
    </xf>
    <xf numFmtId="0" fontId="11" fillId="3" borderId="33" xfId="0" applyFont="1" applyFill="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9" fontId="11" fillId="0" borderId="12" xfId="0" applyNumberFormat="1" applyFont="1" applyBorder="1" applyAlignment="1">
      <alignment horizontal="center" vertical="center"/>
    </xf>
    <xf numFmtId="165" fontId="11" fillId="0" borderId="12" xfId="0" applyNumberFormat="1" applyFont="1" applyBorder="1" applyAlignment="1">
      <alignment horizontal="center" vertical="center"/>
    </xf>
    <xf numFmtId="0" fontId="11" fillId="6" borderId="12" xfId="0" applyFont="1" applyFill="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9" fontId="11" fillId="0" borderId="18" xfId="0" applyNumberFormat="1" applyFont="1" applyBorder="1" applyAlignment="1">
      <alignment horizontal="center" vertical="center"/>
    </xf>
    <xf numFmtId="165" fontId="11" fillId="0" borderId="18" xfId="0" applyNumberFormat="1" applyFont="1" applyBorder="1" applyAlignment="1">
      <alignment horizontal="center" vertical="center"/>
    </xf>
    <xf numFmtId="0" fontId="11" fillId="0" borderId="37" xfId="0" applyFont="1" applyBorder="1" applyAlignment="1">
      <alignment horizontal="center" vertical="center"/>
    </xf>
    <xf numFmtId="0" fontId="11" fillId="6" borderId="18" xfId="0" applyFont="1" applyFill="1" applyBorder="1" applyAlignment="1">
      <alignment horizontal="center" vertical="center"/>
    </xf>
    <xf numFmtId="0" fontId="11" fillId="3" borderId="19" xfId="0" applyFont="1" applyFill="1" applyBorder="1" applyAlignment="1">
      <alignment horizontal="center" vertical="center"/>
    </xf>
    <xf numFmtId="10" fontId="11" fillId="0" borderId="0" xfId="0" applyNumberFormat="1" applyFont="1" applyAlignment="1">
      <alignment horizontal="right"/>
    </xf>
    <xf numFmtId="0" fontId="11" fillId="0" borderId="0" xfId="0" applyFont="1"/>
    <xf numFmtId="0" fontId="21" fillId="0" borderId="30" xfId="0" applyFont="1" applyBorder="1" applyAlignment="1">
      <alignment horizontal="center" vertical="center"/>
    </xf>
    <xf numFmtId="0" fontId="21" fillId="0" borderId="38" xfId="0" applyFont="1" applyBorder="1" applyAlignment="1">
      <alignment horizontal="center" vertical="center"/>
    </xf>
    <xf numFmtId="0" fontId="11" fillId="2" borderId="0" xfId="0" applyFont="1" applyFill="1"/>
    <xf numFmtId="0" fontId="10" fillId="0" borderId="0" xfId="0" applyFont="1" applyAlignment="1">
      <alignment horizontal="left" vertical="top"/>
    </xf>
    <xf numFmtId="0" fontId="23" fillId="0" borderId="0" xfId="0" applyFont="1" applyAlignment="1">
      <alignment horizontal="center" vertical="center" wrapText="1"/>
    </xf>
    <xf numFmtId="0" fontId="14" fillId="3" borderId="41"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26" xfId="0" applyFont="1" applyFill="1" applyBorder="1" applyAlignment="1">
      <alignment horizontal="left" vertical="center" wrapText="1"/>
    </xf>
    <xf numFmtId="0" fontId="8" fillId="0" borderId="0" xfId="0" applyFont="1" applyAlignment="1">
      <alignment horizontal="center" vertical="center"/>
    </xf>
    <xf numFmtId="0" fontId="7" fillId="0" borderId="0" xfId="0" applyFont="1" applyAlignment="1">
      <alignment vertical="center"/>
    </xf>
    <xf numFmtId="2" fontId="25" fillId="0" borderId="0" xfId="0" applyNumberFormat="1" applyFont="1" applyAlignment="1">
      <alignment horizontal="center" vertical="center"/>
    </xf>
    <xf numFmtId="0" fontId="26" fillId="0" borderId="0" xfId="0" applyFont="1" applyAlignment="1">
      <alignment horizontal="center" vertical="center"/>
    </xf>
    <xf numFmtId="0" fontId="28" fillId="2" borderId="0" xfId="0" applyFont="1" applyFill="1" applyAlignment="1">
      <alignment horizontal="left" vertical="center" wrapText="1"/>
    </xf>
    <xf numFmtId="0" fontId="15" fillId="0" borderId="0" xfId="0" applyFont="1" applyAlignment="1">
      <alignment horizontal="left" vertical="center" wrapText="1"/>
    </xf>
    <xf numFmtId="0" fontId="29" fillId="0" borderId="3" xfId="0" applyFont="1" applyBorder="1" applyAlignment="1">
      <alignment horizontal="left" vertical="center" wrapText="1"/>
    </xf>
    <xf numFmtId="0" fontId="30" fillId="0" borderId="3" xfId="0" applyFont="1" applyBorder="1"/>
    <xf numFmtId="0" fontId="11" fillId="6" borderId="7" xfId="0" applyFont="1" applyFill="1" applyBorder="1"/>
    <xf numFmtId="0" fontId="14" fillId="3" borderId="10" xfId="0" applyFont="1" applyFill="1" applyBorder="1" applyAlignment="1">
      <alignment horizontal="left" vertical="center" wrapText="1"/>
    </xf>
    <xf numFmtId="0" fontId="11" fillId="6" borderId="13" xfId="0" applyFont="1" applyFill="1" applyBorder="1"/>
    <xf numFmtId="0" fontId="14" fillId="3" borderId="16" xfId="0" applyFont="1" applyFill="1" applyBorder="1" applyAlignment="1">
      <alignment horizontal="left" vertical="center" wrapText="1"/>
    </xf>
    <xf numFmtId="0" fontId="11" fillId="6" borderId="28" xfId="0" applyFont="1" applyFill="1" applyBorder="1"/>
    <xf numFmtId="0" fontId="14" fillId="3" borderId="19" xfId="0" applyFont="1" applyFill="1" applyBorder="1" applyAlignment="1">
      <alignment horizontal="left" vertical="center" wrapText="1"/>
    </xf>
    <xf numFmtId="0" fontId="14" fillId="2" borderId="0" xfId="0" applyFont="1" applyFill="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2" fontId="31" fillId="0" borderId="16" xfId="0" applyNumberFormat="1" applyFont="1" applyBorder="1" applyAlignment="1">
      <alignment horizontal="center" vertical="center"/>
    </xf>
    <xf numFmtId="0" fontId="7" fillId="0" borderId="14" xfId="0" applyFont="1" applyBorder="1" applyAlignment="1">
      <alignment horizontal="right" vertical="center" wrapText="1"/>
    </xf>
    <xf numFmtId="0" fontId="2" fillId="0" borderId="0" xfId="0" applyFont="1" applyAlignment="1">
      <alignment horizontal="left" vertical="center" wrapText="1"/>
    </xf>
    <xf numFmtId="0" fontId="10" fillId="2" borderId="0" xfId="0" applyFont="1" applyFill="1" applyAlignment="1">
      <alignment horizontal="left"/>
    </xf>
    <xf numFmtId="0" fontId="33" fillId="2" borderId="0" xfId="0" applyFont="1" applyFill="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center" vertical="center" wrapText="1"/>
    </xf>
    <xf numFmtId="0" fontId="20" fillId="0" borderId="52" xfId="0" applyFont="1" applyBorder="1" applyAlignment="1">
      <alignment horizontal="center" vertical="center" wrapText="1"/>
    </xf>
    <xf numFmtId="2" fontId="31" fillId="0" borderId="4" xfId="0" applyNumberFormat="1" applyFont="1"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7" fillId="4" borderId="1" xfId="0" applyFont="1" applyFill="1" applyBorder="1" applyAlignment="1">
      <alignment horizontal="center" vertical="center" wrapText="1"/>
    </xf>
    <xf numFmtId="164" fontId="11" fillId="0" borderId="12" xfId="0" applyNumberFormat="1" applyFont="1" applyBorder="1" applyAlignment="1">
      <alignment horizontal="center" vertical="center"/>
    </xf>
    <xf numFmtId="164" fontId="11" fillId="0" borderId="18" xfId="0" applyNumberFormat="1" applyFont="1" applyBorder="1" applyAlignment="1">
      <alignment horizontal="center" vertical="center"/>
    </xf>
    <xf numFmtId="0" fontId="8" fillId="2" borderId="0" xfId="0" applyFont="1" applyFill="1"/>
    <xf numFmtId="0" fontId="31" fillId="0" borderId="45" xfId="0" applyFont="1" applyBorder="1" applyAlignment="1">
      <alignment horizontal="center" vertical="center"/>
    </xf>
    <xf numFmtId="0" fontId="31" fillId="0" borderId="53" xfId="0" applyFont="1" applyBorder="1" applyAlignment="1">
      <alignment horizontal="center" vertical="center"/>
    </xf>
    <xf numFmtId="0" fontId="8" fillId="0" borderId="0" xfId="0" applyFont="1"/>
    <xf numFmtId="0" fontId="28" fillId="2" borderId="0" xfId="0" applyFont="1" applyFill="1"/>
    <xf numFmtId="0" fontId="34" fillId="2" borderId="0" xfId="0" applyFont="1" applyFill="1" applyAlignment="1">
      <alignment horizontal="left" vertical="center"/>
    </xf>
    <xf numFmtId="0" fontId="35" fillId="2" borderId="0" xfId="0" applyFont="1" applyFill="1" applyAlignment="1">
      <alignment horizontal="left" vertical="center"/>
    </xf>
    <xf numFmtId="0" fontId="8" fillId="0" borderId="41" xfId="0" applyFont="1" applyBorder="1" applyAlignment="1">
      <alignment horizontal="center" vertical="center"/>
    </xf>
    <xf numFmtId="2" fontId="31" fillId="0" borderId="41" xfId="0" applyNumberFormat="1" applyFont="1" applyBorder="1" applyAlignment="1">
      <alignment horizontal="center" vertical="center"/>
    </xf>
    <xf numFmtId="0" fontId="8" fillId="0" borderId="15" xfId="0" applyFont="1" applyBorder="1" applyAlignment="1">
      <alignment horizontal="center" vertical="center"/>
    </xf>
    <xf numFmtId="0" fontId="8" fillId="0" borderId="29" xfId="0" applyFont="1" applyBorder="1" applyAlignment="1">
      <alignment horizontal="center" vertical="center"/>
    </xf>
    <xf numFmtId="2" fontId="31" fillId="0" borderId="19" xfId="0" applyNumberFormat="1" applyFont="1" applyBorder="1" applyAlignment="1">
      <alignment horizontal="center" vertical="center"/>
    </xf>
    <xf numFmtId="0" fontId="10" fillId="2" borderId="0" xfId="0" applyFont="1" applyFill="1"/>
    <xf numFmtId="0" fontId="38" fillId="0" borderId="0" xfId="0" applyFont="1"/>
    <xf numFmtId="0" fontId="36" fillId="0" borderId="3" xfId="0" applyFont="1" applyBorder="1" applyAlignment="1">
      <alignment horizontal="center" vertical="center" wrapText="1"/>
    </xf>
    <xf numFmtId="0" fontId="36" fillId="0" borderId="0" xfId="0" applyFont="1" applyAlignment="1">
      <alignment horizontal="center" vertical="center" wrapText="1"/>
    </xf>
    <xf numFmtId="0" fontId="7" fillId="4" borderId="4" xfId="0" applyFont="1" applyFill="1" applyBorder="1" applyAlignment="1">
      <alignment horizontal="center" vertical="center" wrapText="1"/>
    </xf>
    <xf numFmtId="0" fontId="8" fillId="0" borderId="5" xfId="0" applyFont="1" applyBorder="1" applyAlignment="1">
      <alignment horizontal="center" vertical="center"/>
    </xf>
    <xf numFmtId="0" fontId="10" fillId="0" borderId="6" xfId="0" applyFont="1" applyBorder="1" applyAlignment="1">
      <alignment vertical="center"/>
    </xf>
    <xf numFmtId="0" fontId="8" fillId="3" borderId="10" xfId="0" applyFont="1" applyFill="1" applyBorder="1" applyAlignment="1">
      <alignment horizontal="center" vertical="center"/>
    </xf>
    <xf numFmtId="0" fontId="8" fillId="0" borderId="11" xfId="0" applyFont="1" applyBorder="1" applyAlignment="1">
      <alignment horizontal="center" vertical="center"/>
    </xf>
    <xf numFmtId="0" fontId="10" fillId="0" borderId="12" xfId="0" applyFont="1" applyBorder="1" applyAlignment="1">
      <alignment vertical="center"/>
    </xf>
    <xf numFmtId="0" fontId="8" fillId="3" borderId="16" xfId="0" applyFont="1" applyFill="1" applyBorder="1" applyAlignment="1">
      <alignment horizontal="center" vertical="center"/>
    </xf>
    <xf numFmtId="164" fontId="10" fillId="0" borderId="12" xfId="0" applyNumberFormat="1" applyFont="1" applyBorder="1" applyAlignment="1">
      <alignment horizontal="center" vertical="center"/>
    </xf>
    <xf numFmtId="0" fontId="8" fillId="0" borderId="17" xfId="0" applyFont="1" applyBorder="1" applyAlignment="1">
      <alignment horizontal="center" vertical="center"/>
    </xf>
    <xf numFmtId="164" fontId="10" fillId="0" borderId="18" xfId="0" applyNumberFormat="1" applyFont="1" applyBorder="1" applyAlignment="1">
      <alignment horizontal="center" vertical="center"/>
    </xf>
    <xf numFmtId="0" fontId="8" fillId="3" borderId="19" xfId="0" applyFont="1" applyFill="1" applyBorder="1" applyAlignment="1">
      <alignment horizontal="center" vertical="center"/>
    </xf>
    <xf numFmtId="0" fontId="2" fillId="0" borderId="0" xfId="0" applyFont="1" applyAlignment="1">
      <alignment horizontal="center" vertical="center"/>
    </xf>
    <xf numFmtId="164" fontId="10" fillId="0" borderId="0" xfId="0" applyNumberFormat="1" applyFont="1" applyAlignment="1">
      <alignment horizontal="center" vertical="center"/>
    </xf>
    <xf numFmtId="0" fontId="8" fillId="0" borderId="18" xfId="0" applyFont="1" applyBorder="1" applyAlignment="1">
      <alignment horizontal="center" vertical="center"/>
    </xf>
    <xf numFmtId="0" fontId="2" fillId="0" borderId="18" xfId="0" applyFont="1" applyBorder="1" applyAlignment="1">
      <alignment horizontal="center" vertical="center"/>
    </xf>
    <xf numFmtId="0" fontId="2" fillId="0" borderId="28" xfId="0" applyFont="1" applyBorder="1" applyAlignment="1">
      <alignment horizontal="center" vertical="center"/>
    </xf>
    <xf numFmtId="0" fontId="2" fillId="0" borderId="47" xfId="0" applyFont="1" applyBorder="1" applyAlignment="1">
      <alignment horizontal="center" vertical="center"/>
    </xf>
    <xf numFmtId="0" fontId="8" fillId="0" borderId="28" xfId="0" applyFont="1" applyBorder="1" applyAlignment="1">
      <alignment horizontal="center" vertical="center"/>
    </xf>
    <xf numFmtId="0" fontId="2" fillId="0" borderId="36" xfId="0" applyFont="1" applyBorder="1" applyAlignment="1">
      <alignment horizontal="center" vertical="center"/>
    </xf>
    <xf numFmtId="0" fontId="20" fillId="0" borderId="54" xfId="0" applyFont="1" applyBorder="1" applyAlignment="1">
      <alignment horizontal="left" vertical="center" wrapTex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0" fillId="0" borderId="39" xfId="0" applyFont="1" applyBorder="1" applyAlignment="1">
      <alignment horizontal="left" vertical="center" wrapText="1"/>
    </xf>
    <xf numFmtId="0" fontId="2" fillId="0" borderId="40" xfId="0" applyFont="1" applyBorder="1"/>
    <xf numFmtId="0" fontId="2" fillId="0" borderId="41" xfId="0" applyFont="1" applyBorder="1"/>
    <xf numFmtId="0" fontId="2" fillId="0" borderId="42" xfId="0" applyFont="1" applyBorder="1"/>
    <xf numFmtId="0" fontId="2" fillId="0" borderId="0" xfId="0" applyFont="1"/>
    <xf numFmtId="0" fontId="2" fillId="0" borderId="43" xfId="0" applyFont="1" applyBorder="1"/>
    <xf numFmtId="0" fontId="2" fillId="0" borderId="45" xfId="0" applyFont="1" applyBorder="1"/>
    <xf numFmtId="0" fontId="2" fillId="0" borderId="25" xfId="0" applyFont="1" applyBorder="1"/>
    <xf numFmtId="0" fontId="2" fillId="0" borderId="26" xfId="0" applyFont="1" applyBorder="1"/>
    <xf numFmtId="0" fontId="8"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5" xfId="0" applyFont="1" applyBorder="1" applyAlignment="1">
      <alignment horizontal="center" vertical="center"/>
    </xf>
    <xf numFmtId="0" fontId="8" fillId="0" borderId="13" xfId="0" applyFont="1" applyBorder="1" applyAlignment="1">
      <alignment horizontal="center" vertical="center"/>
    </xf>
    <xf numFmtId="0" fontId="2" fillId="0" borderId="14" xfId="0" applyFont="1" applyBorder="1" applyAlignment="1">
      <alignment horizontal="center" vertical="center"/>
    </xf>
    <xf numFmtId="0" fontId="7" fillId="4"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7" fillId="4" borderId="30" xfId="0" applyFont="1" applyFill="1" applyBorder="1" applyAlignment="1">
      <alignment horizontal="center" vertical="center" wrapText="1"/>
    </xf>
    <xf numFmtId="0" fontId="2" fillId="0" borderId="3" xfId="0" applyFont="1" applyBorder="1" applyAlignment="1">
      <alignment horizontal="center" vertical="center" wrapText="1"/>
    </xf>
    <xf numFmtId="0" fontId="8" fillId="0" borderId="6"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8" fillId="0" borderId="7" xfId="0" applyFont="1" applyBorder="1" applyAlignment="1">
      <alignment horizontal="center" vertical="center"/>
    </xf>
    <xf numFmtId="0" fontId="2" fillId="0" borderId="8" xfId="0" applyFont="1" applyBorder="1" applyAlignment="1">
      <alignment horizontal="center"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8"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34" xfId="0" applyFont="1" applyBorder="1" applyAlignment="1">
      <alignment horizontal="left" vertical="center" wrapText="1"/>
    </xf>
    <xf numFmtId="0" fontId="2" fillId="0" borderId="35" xfId="0" applyFont="1" applyBorder="1" applyAlignment="1">
      <alignment horizontal="left" vertical="center" wrapText="1"/>
    </xf>
    <xf numFmtId="0" fontId="18" fillId="5" borderId="13" xfId="0" applyFont="1" applyFill="1" applyBorder="1" applyAlignment="1">
      <alignment horizontal="center" vertical="center"/>
    </xf>
    <xf numFmtId="0" fontId="19" fillId="0" borderId="15" xfId="0" applyFont="1" applyBorder="1" applyAlignment="1">
      <alignment horizontal="center" vertical="center"/>
    </xf>
    <xf numFmtId="0" fontId="7" fillId="0" borderId="17" xfId="0" applyFont="1" applyBorder="1" applyAlignment="1">
      <alignment vertical="center" wrapText="1"/>
    </xf>
    <xf numFmtId="0" fontId="7" fillId="0" borderId="18" xfId="0" applyFont="1" applyBorder="1" applyAlignment="1">
      <alignment vertical="center" wrapText="1"/>
    </xf>
    <xf numFmtId="0" fontId="8"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7" fillId="0" borderId="44" xfId="0" applyFont="1" applyBorder="1" applyAlignment="1">
      <alignment horizontal="left" vertical="center" wrapText="1"/>
    </xf>
    <xf numFmtId="0" fontId="2" fillId="0" borderId="47" xfId="0" applyFont="1" applyBorder="1" applyAlignment="1">
      <alignment horizontal="left" vertical="center" wrapText="1"/>
    </xf>
    <xf numFmtId="0" fontId="18" fillId="0" borderId="28" xfId="0" applyFont="1" applyBorder="1" applyAlignment="1">
      <alignment horizontal="center" vertical="center"/>
    </xf>
    <xf numFmtId="0" fontId="19" fillId="0" borderId="29" xfId="0" applyFont="1" applyBorder="1" applyAlignment="1">
      <alignment horizontal="center" vertical="center"/>
    </xf>
    <xf numFmtId="0" fontId="20" fillId="5" borderId="30" xfId="0" applyFont="1" applyFill="1" applyBorder="1" applyAlignment="1">
      <alignment horizontal="left" vertical="center" wrapText="1"/>
    </xf>
    <xf numFmtId="0" fontId="19" fillId="0" borderId="3" xfId="0" applyFont="1" applyBorder="1" applyAlignment="1">
      <alignment horizontal="left"/>
    </xf>
    <xf numFmtId="0" fontId="19" fillId="0" borderId="4" xfId="0" applyFont="1" applyBorder="1" applyAlignment="1">
      <alignment horizontal="left"/>
    </xf>
    <xf numFmtId="0" fontId="28" fillId="2" borderId="0" xfId="0" applyFont="1" applyFill="1"/>
    <xf numFmtId="0" fontId="9" fillId="2" borderId="0" xfId="0" applyFont="1" applyFill="1" applyAlignment="1">
      <alignment horizontal="left" vertical="center"/>
    </xf>
    <xf numFmtId="0" fontId="28" fillId="2" borderId="0" xfId="0" applyFont="1" applyFill="1" applyAlignment="1">
      <alignment horizontal="left" vertical="center" wrapText="1"/>
    </xf>
    <xf numFmtId="0" fontId="2" fillId="0" borderId="0" xfId="0" applyFont="1" applyAlignment="1">
      <alignment horizontal="left" vertical="center" wrapText="1"/>
    </xf>
    <xf numFmtId="0" fontId="37" fillId="2" borderId="0" xfId="0" applyFont="1" applyFill="1" applyAlignment="1">
      <alignment horizontal="left" vertical="center" wrapText="1"/>
    </xf>
    <xf numFmtId="0" fontId="38" fillId="0" borderId="0" xfId="0" applyFont="1"/>
    <xf numFmtId="0" fontId="7" fillId="0" borderId="7" xfId="0" applyFont="1" applyBorder="1" applyAlignment="1">
      <alignment horizontal="center" vertical="center" wrapText="1"/>
    </xf>
    <xf numFmtId="0" fontId="2" fillId="0" borderId="23" xfId="0" applyFont="1" applyBorder="1" applyAlignment="1">
      <alignment horizontal="center" vertical="center"/>
    </xf>
    <xf numFmtId="0" fontId="7" fillId="0" borderId="27" xfId="0" applyFont="1" applyBorder="1" applyAlignment="1">
      <alignment horizontal="left" vertical="center" wrapText="1"/>
    </xf>
    <xf numFmtId="0" fontId="2" fillId="0" borderId="9" xfId="0" applyFont="1" applyBorder="1" applyAlignment="1">
      <alignment horizontal="left" vertical="center" wrapText="1"/>
    </xf>
    <xf numFmtId="0" fontId="20" fillId="5" borderId="7" xfId="0" applyFont="1" applyFill="1" applyBorder="1" applyAlignment="1">
      <alignment horizontal="center" vertical="center"/>
    </xf>
    <xf numFmtId="0" fontId="19" fillId="0" borderId="23" xfId="0" applyFont="1" applyBorder="1" applyAlignment="1">
      <alignment horizontal="center" vertical="center"/>
    </xf>
    <xf numFmtId="0" fontId="11" fillId="0" borderId="12" xfId="0" applyFont="1" applyBorder="1" applyAlignment="1">
      <alignment horizontal="center" vertical="center"/>
    </xf>
    <xf numFmtId="0" fontId="12" fillId="0" borderId="12" xfId="0" applyFont="1" applyBorder="1" applyAlignment="1">
      <alignment horizontal="center" vertical="center"/>
    </xf>
    <xf numFmtId="0" fontId="11" fillId="0" borderId="12" xfId="0" applyFont="1" applyBorder="1" applyAlignment="1">
      <alignment vertical="center"/>
    </xf>
    <xf numFmtId="0" fontId="12" fillId="0" borderId="12" xfId="0" applyFont="1" applyBorder="1" applyAlignment="1">
      <alignment vertical="center"/>
    </xf>
    <xf numFmtId="0" fontId="11" fillId="0" borderId="18" xfId="0" applyFont="1" applyBorder="1" applyAlignment="1">
      <alignment horizontal="center" vertical="center"/>
    </xf>
    <xf numFmtId="0" fontId="12" fillId="0" borderId="18" xfId="0" applyFont="1" applyBorder="1" applyAlignment="1">
      <alignment horizontal="center" vertical="center"/>
    </xf>
    <xf numFmtId="0" fontId="11" fillId="0" borderId="18" xfId="0" applyFont="1" applyBorder="1" applyAlignment="1">
      <alignment vertical="center"/>
    </xf>
    <xf numFmtId="0" fontId="12" fillId="0" borderId="18" xfId="0" applyFont="1" applyBorder="1" applyAlignment="1">
      <alignment vertical="center"/>
    </xf>
    <xf numFmtId="0" fontId="34" fillId="2" borderId="0" xfId="0" applyFont="1" applyFill="1" applyAlignment="1">
      <alignment horizontal="left" vertical="center"/>
    </xf>
    <xf numFmtId="0" fontId="20" fillId="0" borderId="30" xfId="0" applyFont="1" applyBorder="1" applyAlignment="1">
      <alignment horizontal="left" vertical="center" wrapText="1"/>
    </xf>
    <xf numFmtId="0" fontId="2" fillId="0" borderId="21" xfId="0" applyFont="1" applyBorder="1" applyAlignment="1">
      <alignment horizontal="left" vertical="center" wrapText="1"/>
    </xf>
    <xf numFmtId="0" fontId="19" fillId="0" borderId="21" xfId="0" applyFont="1" applyBorder="1" applyAlignment="1">
      <alignment horizontal="left" vertical="center" wrapText="1"/>
    </xf>
    <xf numFmtId="0" fontId="31" fillId="5" borderId="30" xfId="0" applyFont="1" applyFill="1" applyBorder="1" applyAlignment="1">
      <alignment horizontal="left" vertical="center" wrapText="1"/>
    </xf>
    <xf numFmtId="0" fontId="7" fillId="4"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0" fillId="0" borderId="40" xfId="0" applyFont="1" applyBorder="1" applyAlignment="1">
      <alignment horizontal="left" vertical="center" wrapText="1"/>
    </xf>
    <xf numFmtId="0" fontId="20" fillId="0" borderId="55" xfId="0" applyFont="1" applyBorder="1" applyAlignment="1">
      <alignment horizontal="left" vertical="center" wrapText="1"/>
    </xf>
    <xf numFmtId="0" fontId="20" fillId="0" borderId="46"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0" borderId="34" xfId="0" applyFont="1" applyBorder="1" applyAlignment="1">
      <alignment horizontal="left" vertical="center" wrapText="1"/>
    </xf>
    <xf numFmtId="0" fontId="20" fillId="0" borderId="14"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36" fillId="5" borderId="30"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0" fillId="0" borderId="44" xfId="0" applyFont="1" applyBorder="1" applyAlignment="1">
      <alignment horizontal="left" vertical="center" wrapText="1"/>
    </xf>
    <xf numFmtId="0" fontId="20" fillId="0" borderId="3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11"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35" xfId="0" applyFont="1" applyBorder="1" applyAlignment="1">
      <alignment horizontal="center" vertical="center"/>
    </xf>
    <xf numFmtId="0" fontId="11" fillId="0" borderId="28" xfId="0" applyFont="1" applyBorder="1" applyAlignment="1">
      <alignment horizontal="center" vertical="center"/>
    </xf>
    <xf numFmtId="0" fontId="12" fillId="0" borderId="36" xfId="0" applyFont="1" applyBorder="1" applyAlignment="1">
      <alignment horizontal="center" vertical="center"/>
    </xf>
    <xf numFmtId="0" fontId="12" fillId="0" borderId="47" xfId="0" applyFont="1" applyBorder="1" applyAlignment="1">
      <alignment horizontal="center" vertical="center"/>
    </xf>
    <xf numFmtId="0" fontId="2" fillId="0" borderId="21" xfId="0" applyFont="1" applyBorder="1" applyAlignment="1">
      <alignment horizontal="center" vertical="center" wrapText="1"/>
    </xf>
    <xf numFmtId="0" fontId="11"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 fillId="0" borderId="36" xfId="0" applyFont="1" applyBorder="1" applyAlignment="1">
      <alignment horizontal="left" vertical="center" wrapText="1"/>
    </xf>
    <xf numFmtId="0" fontId="8" fillId="0" borderId="36" xfId="0" applyFont="1" applyBorder="1" applyAlignment="1">
      <alignment horizontal="center"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2" fontId="18" fillId="5" borderId="18" xfId="0" applyNumberFormat="1" applyFont="1" applyFill="1" applyBorder="1" applyAlignment="1">
      <alignment horizontal="center" vertical="center"/>
    </xf>
    <xf numFmtId="0" fontId="19" fillId="5" borderId="19" xfId="0" applyFont="1" applyFill="1" applyBorder="1" applyAlignment="1">
      <alignment horizontal="center" vertical="center"/>
    </xf>
    <xf numFmtId="0" fontId="19" fillId="5" borderId="3" xfId="0" applyFont="1" applyFill="1" applyBorder="1" applyAlignment="1">
      <alignment horizontal="left"/>
    </xf>
    <xf numFmtId="0" fontId="19" fillId="5" borderId="4" xfId="0" applyFont="1" applyFill="1" applyBorder="1" applyAlignment="1">
      <alignment horizontal="left"/>
    </xf>
    <xf numFmtId="0" fontId="32" fillId="2" borderId="0" xfId="0" applyFont="1" applyFill="1" applyAlignment="1">
      <alignment horizontal="left" vertical="center"/>
    </xf>
    <xf numFmtId="0" fontId="7"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42"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8" fillId="0" borderId="14"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2" fontId="18" fillId="5" borderId="12" xfId="0" applyNumberFormat="1" applyFont="1" applyFill="1" applyBorder="1" applyAlignment="1">
      <alignment horizontal="center" vertical="center"/>
    </xf>
    <xf numFmtId="0" fontId="19" fillId="5" borderId="16" xfId="0" applyFont="1" applyFill="1" applyBorder="1" applyAlignment="1">
      <alignment horizontal="center" vertical="center"/>
    </xf>
    <xf numFmtId="2" fontId="18" fillId="5" borderId="13" xfId="0" applyNumberFormat="1" applyFont="1" applyFill="1" applyBorder="1" applyAlignment="1">
      <alignment horizontal="center" vertical="center"/>
    </xf>
    <xf numFmtId="0" fontId="2" fillId="0" borderId="15" xfId="0" applyFont="1" applyBorder="1" applyAlignment="1">
      <alignment horizontal="center" vertical="center"/>
    </xf>
    <xf numFmtId="2" fontId="25" fillId="5" borderId="6" xfId="0" applyNumberFormat="1" applyFont="1" applyFill="1" applyBorder="1" applyAlignment="1">
      <alignment horizontal="center" vertical="center"/>
    </xf>
    <xf numFmtId="0" fontId="26" fillId="5" borderId="10" xfId="0" applyFont="1" applyFill="1" applyBorder="1" applyAlignment="1">
      <alignment horizontal="center" vertical="center"/>
    </xf>
    <xf numFmtId="0" fontId="7" fillId="0" borderId="34" xfId="0" applyFont="1" applyBorder="1" applyAlignment="1">
      <alignment vertical="center" wrapText="1"/>
    </xf>
    <xf numFmtId="0" fontId="7" fillId="0" borderId="14" xfId="0" applyFont="1" applyBorder="1" applyAlignment="1">
      <alignment vertical="center" wrapText="1"/>
    </xf>
    <xf numFmtId="2" fontId="31" fillId="0" borderId="12" xfId="0" applyNumberFormat="1" applyFont="1" applyBorder="1" applyAlignment="1">
      <alignment horizontal="center" vertical="center"/>
    </xf>
    <xf numFmtId="2" fontId="31" fillId="0" borderId="16" xfId="0" applyNumberFormat="1" applyFont="1" applyBorder="1" applyAlignment="1">
      <alignment horizontal="center" vertical="center"/>
    </xf>
    <xf numFmtId="0" fontId="14" fillId="2" borderId="34" xfId="0" applyFont="1" applyFill="1" applyBorder="1" applyAlignment="1">
      <alignment horizontal="left" vertical="center" wrapText="1"/>
    </xf>
    <xf numFmtId="0" fontId="12" fillId="0" borderId="14" xfId="0" applyFont="1" applyBorder="1" applyAlignment="1">
      <alignment horizontal="left" vertical="center" wrapText="1"/>
    </xf>
    <xf numFmtId="0" fontId="14" fillId="2"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14" fillId="2" borderId="13" xfId="0" applyFont="1" applyFill="1" applyBorder="1" applyAlignment="1">
      <alignment horizontal="left" vertical="center" wrapText="1"/>
    </xf>
    <xf numFmtId="0" fontId="12" fillId="0" borderId="35" xfId="0" applyFont="1" applyBorder="1" applyAlignment="1">
      <alignment horizontal="left" vertical="center" wrapText="1"/>
    </xf>
    <xf numFmtId="0" fontId="14" fillId="2" borderId="44" xfId="0" applyFont="1" applyFill="1" applyBorder="1" applyAlignment="1">
      <alignment horizontal="left" vertical="center" wrapText="1"/>
    </xf>
    <xf numFmtId="0" fontId="12" fillId="0" borderId="36" xfId="0" applyFont="1" applyBorder="1" applyAlignment="1">
      <alignment horizontal="left" vertical="center" wrapText="1"/>
    </xf>
    <xf numFmtId="0" fontId="14" fillId="2" borderId="18" xfId="0" applyFont="1" applyFill="1" applyBorder="1" applyAlignment="1">
      <alignment horizontal="left" vertical="center" wrapText="1"/>
    </xf>
    <xf numFmtId="0" fontId="12" fillId="0" borderId="18" xfId="0" applyFont="1" applyBorder="1" applyAlignment="1">
      <alignment horizontal="left" vertical="center" wrapText="1"/>
    </xf>
    <xf numFmtId="0" fontId="14" fillId="2" borderId="28" xfId="0" applyFont="1" applyFill="1" applyBorder="1" applyAlignment="1">
      <alignment horizontal="left" vertical="center" wrapText="1"/>
    </xf>
    <xf numFmtId="0" fontId="12" fillId="0" borderId="47" xfId="0" applyFont="1" applyBorder="1" applyAlignment="1">
      <alignment horizontal="left" vertical="center" wrapText="1"/>
    </xf>
    <xf numFmtId="0" fontId="27" fillId="2" borderId="0" xfId="0" applyFont="1" applyFill="1" applyAlignment="1">
      <alignment horizontal="left" vertical="center"/>
    </xf>
    <xf numFmtId="0" fontId="7" fillId="0" borderId="8"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29" fillId="5" borderId="30" xfId="0" applyFont="1" applyFill="1" applyBorder="1" applyAlignment="1">
      <alignment horizontal="left" vertical="center" wrapText="1"/>
    </xf>
    <xf numFmtId="0" fontId="30" fillId="5" borderId="3" xfId="0" applyFont="1" applyFill="1" applyBorder="1"/>
    <xf numFmtId="0" fontId="30" fillId="5" borderId="4" xfId="0" applyFont="1" applyFill="1" applyBorder="1"/>
    <xf numFmtId="0" fontId="14" fillId="2" borderId="27" xfId="0" applyFont="1" applyFill="1" applyBorder="1" applyAlignment="1">
      <alignment horizontal="left" vertical="center" wrapText="1"/>
    </xf>
    <xf numFmtId="0" fontId="12" fillId="0" borderId="8" xfId="0" applyFont="1" applyBorder="1" applyAlignment="1">
      <alignment horizontal="left" vertical="center" wrapText="1"/>
    </xf>
    <xf numFmtId="0" fontId="14" fillId="2" borderId="6" xfId="0" applyFont="1" applyFill="1" applyBorder="1" applyAlignment="1">
      <alignment horizontal="left" vertical="center" wrapText="1"/>
    </xf>
    <xf numFmtId="0" fontId="12" fillId="0" borderId="6" xfId="0" applyFont="1" applyBorder="1" applyAlignment="1">
      <alignment horizontal="left" vertical="center" wrapText="1"/>
    </xf>
    <xf numFmtId="0" fontId="14" fillId="2" borderId="7" xfId="0" applyFont="1" applyFill="1" applyBorder="1" applyAlignment="1">
      <alignment horizontal="left" vertical="center" wrapText="1"/>
    </xf>
    <xf numFmtId="0" fontId="12" fillId="0" borderId="9" xfId="0" applyFont="1" applyBorder="1" applyAlignment="1">
      <alignment horizontal="left" vertical="center" wrapText="1"/>
    </xf>
    <xf numFmtId="0" fontId="11" fillId="2" borderId="13" xfId="0" applyFont="1" applyFill="1" applyBorder="1"/>
    <xf numFmtId="0" fontId="12" fillId="0" borderId="14" xfId="0" applyFont="1" applyBorder="1"/>
    <xf numFmtId="0" fontId="12" fillId="0" borderId="35" xfId="0" applyFont="1" applyBorder="1"/>
    <xf numFmtId="0" fontId="24" fillId="2" borderId="0" xfId="0" applyFont="1" applyFill="1" applyAlignment="1">
      <alignment horizontal="left" vertical="center"/>
    </xf>
    <xf numFmtId="0" fontId="7" fillId="0" borderId="30" xfId="0" applyFont="1" applyBorder="1" applyAlignment="1">
      <alignment vertical="center"/>
    </xf>
    <xf numFmtId="0" fontId="2" fillId="0" borderId="3" xfId="0" applyFont="1" applyBorder="1" applyAlignment="1">
      <alignment vertical="center"/>
    </xf>
    <xf numFmtId="0" fontId="2" fillId="0" borderId="21" xfId="0" applyFont="1" applyBorder="1" applyAlignment="1">
      <alignment vertical="center"/>
    </xf>
    <xf numFmtId="2" fontId="25" fillId="5" borderId="2" xfId="0" applyNumberFormat="1" applyFont="1" applyFill="1" applyBorder="1" applyAlignment="1">
      <alignment horizontal="center" vertical="center"/>
    </xf>
    <xf numFmtId="0" fontId="26" fillId="5" borderId="3" xfId="0" applyFont="1" applyFill="1" applyBorder="1" applyAlignment="1">
      <alignment horizontal="center" vertical="center"/>
    </xf>
    <xf numFmtId="0" fontId="2" fillId="0" borderId="3" xfId="0" applyFont="1" applyBorder="1"/>
    <xf numFmtId="0" fontId="2" fillId="0" borderId="4" xfId="0" applyFont="1" applyBorder="1"/>
    <xf numFmtId="0" fontId="22" fillId="2" borderId="0" xfId="0" applyFont="1" applyFill="1" applyAlignment="1">
      <alignment horizontal="left" vertical="center"/>
    </xf>
    <xf numFmtId="0" fontId="23" fillId="0" borderId="27"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44" xfId="0" applyFont="1" applyBorder="1" applyAlignment="1">
      <alignment horizontal="center" vertical="center" wrapText="1"/>
    </xf>
    <xf numFmtId="0" fontId="10" fillId="0" borderId="39" xfId="0" applyFont="1" applyBorder="1" applyAlignment="1">
      <alignment horizontal="left" vertical="top"/>
    </xf>
    <xf numFmtId="0" fontId="2" fillId="0" borderId="40" xfId="0" applyFont="1" applyBorder="1" applyAlignment="1">
      <alignment horizontal="left" vertical="top"/>
    </xf>
    <xf numFmtId="0" fontId="2" fillId="0" borderId="41" xfId="0" applyFont="1" applyBorder="1" applyAlignment="1">
      <alignment horizontal="left" vertical="top"/>
    </xf>
    <xf numFmtId="0" fontId="2" fillId="0" borderId="42" xfId="0" applyFont="1" applyBorder="1" applyAlignment="1">
      <alignment horizontal="left" vertical="top"/>
    </xf>
    <xf numFmtId="0" fontId="2" fillId="0" borderId="0" xfId="0" applyFont="1" applyAlignment="1">
      <alignment horizontal="left" vertical="top"/>
    </xf>
    <xf numFmtId="0" fontId="2" fillId="0" borderId="43" xfId="0" applyFont="1" applyBorder="1" applyAlignment="1">
      <alignment horizontal="left" vertical="top"/>
    </xf>
    <xf numFmtId="0" fontId="2" fillId="0" borderId="45"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19" fillId="5" borderId="3" xfId="0" applyFont="1" applyFill="1" applyBorder="1"/>
    <xf numFmtId="0" fontId="19" fillId="5" borderId="4" xfId="0" applyFont="1" applyFill="1" applyBorder="1"/>
    <xf numFmtId="0" fontId="14" fillId="2" borderId="46" xfId="0" applyFont="1" applyFill="1" applyBorder="1" applyAlignment="1">
      <alignment horizontal="left" vertical="center" wrapText="1"/>
    </xf>
    <xf numFmtId="0" fontId="12" fillId="0" borderId="46" xfId="0" applyFont="1" applyBorder="1" applyAlignment="1">
      <alignment horizontal="left" vertical="center" wrapText="1"/>
    </xf>
    <xf numFmtId="0" fontId="11" fillId="0" borderId="34" xfId="0" applyFont="1" applyBorder="1" applyAlignment="1">
      <alignment horizontal="center" vertical="center"/>
    </xf>
    <xf numFmtId="0" fontId="11" fillId="0" borderId="14" xfId="0" applyFont="1" applyBorder="1" applyAlignment="1">
      <alignment horizontal="center" vertical="center"/>
    </xf>
    <xf numFmtId="0" fontId="11" fillId="0" borderId="35" xfId="0" applyFont="1" applyBorder="1" applyAlignment="1">
      <alignment horizontal="center" vertic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11" fillId="0" borderId="36" xfId="0" applyFont="1" applyBorder="1" applyAlignment="1">
      <alignment horizontal="center" vertical="center"/>
    </xf>
    <xf numFmtId="0" fontId="11" fillId="2" borderId="0" xfId="0" applyFont="1" applyFill="1" applyAlignment="1">
      <alignment horizontal="center"/>
    </xf>
    <xf numFmtId="0" fontId="7" fillId="4" borderId="1"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8" xfId="0" applyFont="1" applyBorder="1" applyAlignment="1">
      <alignment horizontal="center" vertical="center"/>
    </xf>
    <xf numFmtId="0" fontId="15" fillId="2" borderId="0" xfId="0" applyFont="1" applyFill="1" applyAlignment="1">
      <alignment horizontal="left" vertical="center" wrapText="1"/>
    </xf>
    <xf numFmtId="0" fontId="16" fillId="5" borderId="7" xfId="0" applyFont="1" applyFill="1" applyBorder="1" applyAlignment="1">
      <alignment horizontal="center" vertical="center"/>
    </xf>
    <xf numFmtId="0" fontId="17" fillId="5" borderId="23" xfId="0" applyFont="1" applyFill="1" applyBorder="1" applyAlignment="1">
      <alignment horizontal="center" vertical="center"/>
    </xf>
    <xf numFmtId="0" fontId="19" fillId="5" borderId="15"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6" xfId="0" applyFont="1" applyFill="1" applyBorder="1" applyAlignment="1">
      <alignment horizontal="center" vertical="center"/>
    </xf>
    <xf numFmtId="0" fontId="7" fillId="4" borderId="17" xfId="0" applyFont="1" applyFill="1" applyBorder="1" applyAlignment="1">
      <alignment horizontal="left" vertical="center"/>
    </xf>
    <xf numFmtId="0" fontId="7" fillId="4" borderId="18" xfId="0" applyFont="1" applyFill="1" applyBorder="1" applyAlignment="1">
      <alignment horizontal="left" vertical="center"/>
    </xf>
    <xf numFmtId="0" fontId="2" fillId="4" borderId="18" xfId="0" applyFont="1" applyFill="1" applyBorder="1" applyAlignment="1">
      <alignment vertical="center"/>
    </xf>
    <xf numFmtId="0" fontId="7" fillId="2" borderId="3" xfId="0" applyFont="1" applyFill="1" applyBorder="1" applyAlignment="1">
      <alignment horizontal="left" vertical="center"/>
    </xf>
    <xf numFmtId="0" fontId="7" fillId="4" borderId="1" xfId="0" applyFont="1" applyFill="1" applyBorder="1" applyAlignment="1">
      <alignment horizontal="left" vertical="center"/>
    </xf>
    <xf numFmtId="0" fontId="7" fillId="4" borderId="20" xfId="0" applyFont="1" applyFill="1" applyBorder="1" applyAlignment="1">
      <alignment horizontal="left" vertical="center"/>
    </xf>
    <xf numFmtId="0" fontId="2" fillId="4" borderId="20" xfId="0" applyFont="1" applyFill="1" applyBorder="1" applyAlignment="1">
      <alignment vertical="center"/>
    </xf>
    <xf numFmtId="165" fontId="14" fillId="2" borderId="2" xfId="0" applyNumberFormat="1" applyFont="1" applyFill="1" applyBorder="1" applyAlignment="1">
      <alignment horizontal="center" vertical="center"/>
    </xf>
    <xf numFmtId="0" fontId="12" fillId="0" borderId="21" xfId="0" applyFont="1" applyBorder="1" applyAlignment="1">
      <alignmen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2" fillId="4" borderId="6" xfId="0" applyFont="1" applyFill="1" applyBorder="1" applyAlignment="1">
      <alignment vertical="center"/>
    </xf>
    <xf numFmtId="165" fontId="14" fillId="2" borderId="7" xfId="0" applyNumberFormat="1" applyFont="1" applyFill="1" applyBorder="1" applyAlignment="1">
      <alignment horizontal="center" vertical="center"/>
    </xf>
    <xf numFmtId="0" fontId="12" fillId="0" borderId="8" xfId="0" applyFont="1" applyBorder="1" applyAlignment="1">
      <alignment vertical="center"/>
    </xf>
    <xf numFmtId="0" fontId="12" fillId="0" borderId="23" xfId="0" applyFont="1" applyBorder="1" applyAlignment="1">
      <alignment vertical="center"/>
    </xf>
    <xf numFmtId="165" fontId="14" fillId="2" borderId="24" xfId="0" applyNumberFormat="1" applyFont="1" applyFill="1" applyBorder="1" applyAlignment="1">
      <alignment horizontal="center" vertical="center"/>
    </xf>
    <xf numFmtId="0" fontId="12" fillId="0" borderId="25" xfId="0" applyFont="1" applyBorder="1" applyAlignment="1">
      <alignment vertical="center"/>
    </xf>
    <xf numFmtId="0" fontId="12" fillId="0" borderId="26" xfId="0" applyFont="1" applyBorder="1" applyAlignment="1">
      <alignment vertical="center"/>
    </xf>
    <xf numFmtId="0" fontId="1" fillId="2" borderId="0" xfId="0" applyFont="1" applyFill="1" applyAlignment="1">
      <alignment horizontal="left" wrapText="1"/>
    </xf>
    <xf numFmtId="0" fontId="2" fillId="0" borderId="0" xfId="0" applyFont="1" applyAlignment="1">
      <alignment wrapText="1"/>
    </xf>
    <xf numFmtId="0" fontId="5" fillId="2" borderId="0" xfId="0" applyFont="1" applyFill="1" applyAlignment="1">
      <alignment horizontal="left" wrapText="1"/>
    </xf>
    <xf numFmtId="0" fontId="6" fillId="2" borderId="0" xfId="0" applyFont="1" applyFill="1" applyAlignment="1">
      <alignment horizontal="left" vertical="top"/>
    </xf>
    <xf numFmtId="0" fontId="5" fillId="2" borderId="0" xfId="0" applyFont="1" applyFill="1" applyAlignment="1">
      <alignment horizontal="left"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64" fontId="11" fillId="0" borderId="7" xfId="0" applyNumberFormat="1" applyFont="1" applyBorder="1" applyAlignment="1">
      <alignment horizontal="center" vertical="center"/>
    </xf>
    <xf numFmtId="164" fontId="11" fillId="0" borderId="8" xfId="0" applyNumberFormat="1" applyFont="1" applyBorder="1" applyAlignment="1">
      <alignment horizontal="center" vertical="center"/>
    </xf>
    <xf numFmtId="0" fontId="7" fillId="4" borderId="11" xfId="0" applyFont="1" applyFill="1" applyBorder="1" applyAlignment="1">
      <alignment vertical="center"/>
    </xf>
    <xf numFmtId="0" fontId="2" fillId="4" borderId="12" xfId="0" applyFont="1" applyFill="1" applyBorder="1" applyAlignment="1">
      <alignment vertical="center"/>
    </xf>
    <xf numFmtId="0" fontId="11" fillId="0" borderId="13" xfId="0" applyFont="1" applyBorder="1" applyAlignment="1">
      <alignment horizontal="left" vertical="center"/>
    </xf>
    <xf numFmtId="0" fontId="12" fillId="0" borderId="14" xfId="0" applyFont="1" applyBorder="1" applyAlignment="1">
      <alignment vertical="center"/>
    </xf>
    <xf numFmtId="0" fontId="12" fillId="0" borderId="15" xfId="0" applyFont="1" applyBorder="1" applyAlignment="1">
      <alignment vertical="center"/>
    </xf>
  </cellXfs>
  <cellStyles count="1">
    <cellStyle name="Standard" xfId="0" builtinId="0"/>
  </cellStyles>
  <dxfs count="148">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9" tint="-0.499984740745262"/>
      </font>
      <fill>
        <patternFill patternType="solid">
          <fgColor theme="9" tint="0.59996337778862885"/>
          <bgColor theme="9" tint="0.59996337778862885"/>
        </patternFill>
      </fill>
    </dxf>
    <dxf>
      <fill>
        <patternFill patternType="solid">
          <fgColor theme="9" tint="0.39994506668294322"/>
          <bgColor theme="9" tint="0.39994506668294322"/>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theme="9" tint="0.39994506668294322"/>
          <bgColor theme="9" tint="0.39994506668294322"/>
        </patternFill>
      </fill>
    </dxf>
    <dxf>
      <fill>
        <patternFill patternType="solid">
          <fgColor theme="9" tint="0.39994506668294322"/>
          <bgColor theme="9" tint="0.39994506668294322"/>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7C80"/>
          <bgColor rgb="FFFF7C80"/>
        </patternFill>
      </fill>
    </dxf>
    <dxf>
      <fill>
        <patternFill patternType="solid">
          <fgColor theme="9" tint="0.39994506668294322"/>
          <bgColor theme="9" tint="0.39994506668294322"/>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theme="9" tint="-0.499984740745262"/>
      </font>
      <fill>
        <patternFill patternType="solid">
          <fgColor theme="9" tint="0.59996337778862885"/>
          <bgColor theme="9" tint="0.59996337778862885"/>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theme="9" tint="0.39994506668294322"/>
          <bgColor theme="9" tint="0.39994506668294322"/>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365BB7"/>
      </a:accent1>
      <a:accent2>
        <a:srgbClr val="E66826"/>
      </a:accent2>
      <a:accent3>
        <a:srgbClr val="949494"/>
      </a:accent3>
      <a:accent4>
        <a:srgbClr val="FDB506"/>
      </a:accent4>
      <a:accent5>
        <a:srgbClr val="4B87CB"/>
      </a:accent5>
      <a:accent6>
        <a:srgbClr val="60A038"/>
      </a:accent6>
      <a:hlink>
        <a:srgbClr val="0B4CB4"/>
      </a:hlink>
      <a:folHlink>
        <a:srgbClr val="0B4CB4"/>
      </a:folHlink>
    </a:clrScheme>
    <a:fontScheme name="Office">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52"/>
  <sheetViews>
    <sheetView showGridLines="0" tabSelected="1" topLeftCell="A238" zoomScale="85" zoomScaleNormal="85" workbookViewId="0">
      <selection activeCell="B177" sqref="B177"/>
    </sheetView>
  </sheetViews>
  <sheetFormatPr baseColWidth="10" defaultColWidth="9.1640625" defaultRowHeight="15" x14ac:dyDescent="0.2"/>
  <cols>
    <col min="1" max="1" width="1.6640625" customWidth="1"/>
    <col min="2" max="2" width="31.6640625" customWidth="1"/>
    <col min="3" max="3" width="22.5" customWidth="1"/>
    <col min="4" max="4" width="35.5" customWidth="1"/>
    <col min="5" max="5" width="9.5" customWidth="1"/>
    <col min="6" max="6" width="15.6640625" customWidth="1"/>
    <col min="7" max="7" width="18.33203125" customWidth="1"/>
    <col min="8" max="8" width="17.5" customWidth="1"/>
    <col min="9" max="9" width="14.83203125" customWidth="1"/>
    <col min="10" max="10" width="15.6640625" customWidth="1"/>
    <col min="11" max="11" width="23.5" customWidth="1"/>
    <col min="12" max="12" width="16.83203125" customWidth="1"/>
    <col min="13" max="13" width="18.5" customWidth="1"/>
    <col min="14" max="14" width="10.1640625" customWidth="1"/>
    <col min="15" max="15" width="9.5" customWidth="1"/>
    <col min="16" max="16" width="11.6640625" customWidth="1"/>
    <col min="17" max="17" width="15.83203125" customWidth="1"/>
    <col min="18" max="18" width="8.33203125" customWidth="1"/>
    <col min="19" max="19" width="7.5" customWidth="1"/>
    <col min="16377" max="16384" width="5.5" customWidth="1"/>
  </cols>
  <sheetData>
    <row r="1" spans="1:18" ht="60" customHeight="1" x14ac:dyDescent="0.3">
      <c r="B1" s="348" t="s">
        <v>0</v>
      </c>
      <c r="C1" s="348"/>
      <c r="D1" s="348"/>
      <c r="E1" s="348"/>
      <c r="F1" s="348"/>
      <c r="G1" s="348"/>
      <c r="H1" s="349"/>
      <c r="I1" s="349"/>
      <c r="P1" s="1" t="s">
        <v>1</v>
      </c>
      <c r="Q1" s="2">
        <f ca="1">TODAY()</f>
        <v>46140</v>
      </c>
    </row>
    <row r="2" spans="1:18" ht="81" customHeight="1" x14ac:dyDescent="0.4">
      <c r="B2" s="350" t="s">
        <v>2</v>
      </c>
      <c r="C2" s="350"/>
      <c r="D2" s="350"/>
      <c r="E2" s="350"/>
      <c r="F2" s="350"/>
      <c r="G2" s="350"/>
      <c r="H2" s="350"/>
      <c r="I2" s="350"/>
      <c r="J2" s="350"/>
      <c r="K2" s="350"/>
      <c r="L2" s="350"/>
      <c r="M2" s="350"/>
      <c r="N2" s="350"/>
      <c r="O2" s="350"/>
      <c r="P2" s="3"/>
      <c r="Q2" s="4"/>
    </row>
    <row r="3" spans="1:18" ht="50" customHeight="1" x14ac:dyDescent="0.2">
      <c r="B3" s="351" t="s">
        <v>3</v>
      </c>
      <c r="C3" s="352"/>
      <c r="D3" s="352"/>
      <c r="E3" s="352"/>
      <c r="F3" s="352"/>
      <c r="G3" s="352"/>
      <c r="H3" s="352"/>
      <c r="I3" s="352"/>
      <c r="J3" s="352"/>
      <c r="K3" s="352"/>
      <c r="L3" s="352"/>
      <c r="M3" s="352"/>
      <c r="N3" s="352"/>
      <c r="O3" s="352"/>
    </row>
    <row r="4" spans="1:18" ht="24" customHeight="1" x14ac:dyDescent="0.2">
      <c r="B4" s="5" t="s">
        <v>4</v>
      </c>
    </row>
    <row r="5" spans="1:18" ht="24" customHeight="1" x14ac:dyDescent="0.2"/>
    <row r="6" spans="1:18" ht="25" customHeight="1" x14ac:dyDescent="0.2">
      <c r="B6" s="6" t="s">
        <v>5</v>
      </c>
      <c r="C6" s="353"/>
      <c r="D6" s="354"/>
      <c r="E6" s="355"/>
      <c r="G6" s="6" t="s">
        <v>6</v>
      </c>
      <c r="H6" s="353"/>
      <c r="I6" s="354"/>
      <c r="J6" s="355"/>
      <c r="L6" s="6" t="s">
        <v>7</v>
      </c>
      <c r="M6" s="353"/>
      <c r="N6" s="354"/>
      <c r="O6" s="355"/>
    </row>
    <row r="7" spans="1:18" ht="23" customHeight="1" x14ac:dyDescent="0.2"/>
    <row r="8" spans="1:18" ht="40" customHeight="1" x14ac:dyDescent="0.2">
      <c r="B8" s="178" t="s">
        <v>8</v>
      </c>
      <c r="C8" s="178"/>
      <c r="D8" s="178"/>
      <c r="E8" s="178"/>
      <c r="F8" s="178"/>
      <c r="G8" s="178"/>
      <c r="H8" s="137"/>
    </row>
    <row r="9" spans="1:18" ht="25" customHeight="1" x14ac:dyDescent="0.2">
      <c r="A9" s="8"/>
      <c r="B9" s="8"/>
      <c r="C9" s="8"/>
      <c r="D9" s="8"/>
      <c r="E9" s="8"/>
      <c r="F9" s="8"/>
      <c r="G9" s="8"/>
      <c r="H9" s="8"/>
      <c r="I9" s="8"/>
      <c r="J9" s="8"/>
      <c r="K9" s="8"/>
      <c r="L9" s="8"/>
      <c r="M9" s="8"/>
      <c r="N9" s="8"/>
      <c r="O9" s="8"/>
      <c r="P9" s="8"/>
      <c r="Q9" s="8"/>
      <c r="R9" s="8"/>
    </row>
    <row r="10" spans="1:18" ht="25" customHeight="1" x14ac:dyDescent="0.2">
      <c r="A10" s="8"/>
      <c r="B10" s="9" t="s">
        <v>9</v>
      </c>
      <c r="C10" s="10"/>
      <c r="D10" s="10"/>
      <c r="E10" s="356" t="s">
        <v>10</v>
      </c>
      <c r="F10" s="357"/>
      <c r="G10" s="228"/>
      <c r="H10" s="229"/>
      <c r="I10" s="11" t="s">
        <v>11</v>
      </c>
      <c r="J10" s="12"/>
      <c r="K10" s="8"/>
      <c r="L10" s="8"/>
      <c r="M10" s="8"/>
      <c r="N10" s="8"/>
      <c r="O10" s="8"/>
    </row>
    <row r="11" spans="1:18" ht="25" customHeight="1" x14ac:dyDescent="0.2">
      <c r="A11" s="8"/>
      <c r="B11" s="358" t="s">
        <v>12</v>
      </c>
      <c r="C11" s="359"/>
      <c r="D11" s="359"/>
      <c r="E11" s="360" t="s">
        <v>114</v>
      </c>
      <c r="F11" s="361"/>
      <c r="G11" s="361"/>
      <c r="H11" s="361"/>
      <c r="I11" s="361"/>
      <c r="J11" s="362"/>
      <c r="K11" s="8"/>
      <c r="L11" s="8"/>
      <c r="M11" s="8"/>
      <c r="N11" s="8"/>
    </row>
    <row r="12" spans="1:18" ht="25" customHeight="1" x14ac:dyDescent="0.2">
      <c r="A12" s="8"/>
      <c r="B12" s="13" t="s">
        <v>13</v>
      </c>
      <c r="C12" s="14"/>
      <c r="D12" s="14"/>
      <c r="E12" s="328"/>
      <c r="F12" s="328"/>
      <c r="G12" s="328"/>
      <c r="H12" s="328"/>
      <c r="I12" s="328"/>
      <c r="J12" s="329"/>
      <c r="K12" s="8"/>
      <c r="L12" s="8"/>
      <c r="M12" s="8"/>
      <c r="N12" s="8"/>
      <c r="O12" s="8"/>
    </row>
    <row r="13" spans="1:18" ht="25" customHeight="1" x14ac:dyDescent="0.2">
      <c r="A13" s="8"/>
      <c r="B13" s="330" t="s">
        <v>14</v>
      </c>
      <c r="C13" s="331"/>
      <c r="D13" s="332"/>
      <c r="E13" s="16"/>
      <c r="F13" s="17" t="s">
        <v>15</v>
      </c>
      <c r="G13" s="17"/>
      <c r="H13" s="16"/>
      <c r="I13" s="18" t="s">
        <v>11</v>
      </c>
      <c r="J13" s="19"/>
      <c r="K13" s="8"/>
      <c r="L13" s="8"/>
      <c r="M13" s="8"/>
      <c r="N13" s="8"/>
      <c r="O13" s="8"/>
    </row>
    <row r="14" spans="1:18" ht="25" customHeight="1" x14ac:dyDescent="0.2">
      <c r="A14" s="8"/>
      <c r="B14" s="333"/>
      <c r="C14" s="287"/>
      <c r="D14" s="287"/>
      <c r="E14" s="287"/>
      <c r="F14" s="287"/>
      <c r="G14" s="287"/>
      <c r="H14" s="287"/>
      <c r="I14" s="287"/>
      <c r="J14" s="287"/>
      <c r="K14" s="8"/>
      <c r="L14" s="8"/>
      <c r="M14" s="8"/>
      <c r="N14" s="8"/>
    </row>
    <row r="15" spans="1:18" ht="25" customHeight="1" x14ac:dyDescent="0.2">
      <c r="A15" s="8"/>
      <c r="B15" s="334" t="s">
        <v>16</v>
      </c>
      <c r="C15" s="335"/>
      <c r="D15" s="336"/>
      <c r="E15" s="20"/>
      <c r="F15" s="21" t="s">
        <v>17</v>
      </c>
      <c r="G15" s="337"/>
      <c r="H15" s="338"/>
      <c r="I15" s="22" t="s">
        <v>11</v>
      </c>
      <c r="J15" s="23"/>
      <c r="K15" s="8"/>
      <c r="L15" s="8"/>
      <c r="M15" s="8"/>
      <c r="N15" s="8"/>
      <c r="O15" s="8"/>
    </row>
    <row r="16" spans="1:18" ht="25" customHeight="1" x14ac:dyDescent="0.2">
      <c r="A16" s="8"/>
      <c r="B16" s="333"/>
      <c r="C16" s="287"/>
      <c r="D16" s="287"/>
      <c r="E16" s="287"/>
      <c r="F16" s="287"/>
      <c r="G16" s="287"/>
      <c r="H16" s="287"/>
      <c r="I16" s="287"/>
      <c r="J16" s="287"/>
      <c r="K16" s="8"/>
      <c r="L16" s="8"/>
      <c r="M16" s="8"/>
      <c r="N16" s="8"/>
      <c r="O16" s="8"/>
    </row>
    <row r="17" spans="1:18" ht="25" customHeight="1" x14ac:dyDescent="0.2">
      <c r="A17" s="8"/>
      <c r="B17" s="339" t="s">
        <v>18</v>
      </c>
      <c r="C17" s="340"/>
      <c r="D17" s="341"/>
      <c r="E17" s="24"/>
      <c r="F17" s="10" t="s">
        <v>17</v>
      </c>
      <c r="G17" s="342"/>
      <c r="H17" s="343"/>
      <c r="I17" s="343"/>
      <c r="J17" s="344"/>
      <c r="K17" s="8"/>
      <c r="L17" s="8"/>
      <c r="M17" s="8"/>
      <c r="N17" s="8"/>
      <c r="O17" s="8"/>
    </row>
    <row r="18" spans="1:18" ht="25" customHeight="1" x14ac:dyDescent="0.2">
      <c r="A18" s="8"/>
      <c r="B18" s="330" t="s">
        <v>19</v>
      </c>
      <c r="C18" s="332"/>
      <c r="D18" s="332"/>
      <c r="E18" s="16"/>
      <c r="F18" s="17" t="s">
        <v>17</v>
      </c>
      <c r="G18" s="345"/>
      <c r="H18" s="346"/>
      <c r="I18" s="346"/>
      <c r="J18" s="347"/>
      <c r="K18" s="8"/>
      <c r="L18" s="8"/>
      <c r="M18" s="8"/>
      <c r="N18" s="8"/>
      <c r="O18" s="8"/>
    </row>
    <row r="19" spans="1:18" x14ac:dyDescent="0.2">
      <c r="P19" s="25"/>
      <c r="Q19" s="25"/>
      <c r="R19" s="25"/>
    </row>
    <row r="21" spans="1:18" ht="40" customHeight="1" x14ac:dyDescent="0.2">
      <c r="B21" s="324" t="s">
        <v>20</v>
      </c>
      <c r="C21" s="324"/>
      <c r="D21" s="324"/>
      <c r="E21" s="324"/>
      <c r="F21" s="324"/>
      <c r="G21" s="324"/>
      <c r="H21" s="324"/>
      <c r="I21" s="324"/>
      <c r="J21" s="324"/>
      <c r="K21" s="324"/>
      <c r="L21" s="324"/>
      <c r="M21" s="324"/>
      <c r="N21" s="324"/>
      <c r="O21" s="324"/>
    </row>
    <row r="22" spans="1:18" ht="25" customHeight="1" x14ac:dyDescent="0.2"/>
    <row r="23" spans="1:18" ht="43" customHeight="1" x14ac:dyDescent="0.2">
      <c r="B23" s="178" t="s">
        <v>21</v>
      </c>
      <c r="C23" s="178"/>
      <c r="D23" s="178"/>
      <c r="E23" s="178"/>
      <c r="F23" s="178"/>
      <c r="G23" s="178"/>
      <c r="H23" s="178"/>
      <c r="I23" s="178"/>
      <c r="J23" s="178"/>
      <c r="N23" s="25"/>
      <c r="O23" s="25"/>
      <c r="P23" s="25"/>
      <c r="Q23" s="25"/>
      <c r="R23" s="25"/>
    </row>
    <row r="24" spans="1:18" ht="38" customHeight="1" x14ac:dyDescent="0.2">
      <c r="B24" s="27" t="s">
        <v>22</v>
      </c>
      <c r="C24" s="28"/>
      <c r="D24" s="28"/>
      <c r="E24" s="183" t="s">
        <v>23</v>
      </c>
      <c r="F24" s="184"/>
      <c r="G24" s="29"/>
      <c r="H24" s="29"/>
      <c r="I24" s="29"/>
      <c r="J24" s="271" t="s">
        <v>24</v>
      </c>
      <c r="K24" s="272"/>
      <c r="L24" s="325">
        <f>SUM(L31:L45)</f>
        <v>0</v>
      </c>
      <c r="M24" s="326"/>
      <c r="N24" s="25"/>
      <c r="O24" s="25"/>
      <c r="P24" s="25"/>
      <c r="Q24" s="25"/>
      <c r="R24" s="25"/>
    </row>
    <row r="25" spans="1:18" ht="40" customHeight="1" x14ac:dyDescent="0.2">
      <c r="B25" s="158" t="s">
        <v>25</v>
      </c>
      <c r="C25" s="159"/>
      <c r="D25" s="159"/>
      <c r="E25" s="160" t="s">
        <v>26</v>
      </c>
      <c r="F25" s="161"/>
      <c r="G25" s="25"/>
      <c r="H25" s="25"/>
      <c r="I25" s="25"/>
      <c r="J25" s="245" t="s">
        <v>27</v>
      </c>
      <c r="K25" s="246"/>
      <c r="L25" s="164">
        <f>SUMIF(E31:E45,"Clinique A de l’ISFM",L31:L45)+SUMIF(E31:E45,"Établissement de formation postgraduée avec fonction de centre",L31:L45)</f>
        <v>0</v>
      </c>
      <c r="M25" s="327"/>
      <c r="N25" s="25"/>
      <c r="O25" s="25"/>
      <c r="P25" s="25"/>
      <c r="Q25" s="25"/>
      <c r="R25" s="25"/>
    </row>
    <row r="26" spans="1:18" ht="40" customHeight="1" x14ac:dyDescent="0.2">
      <c r="B26" s="166" t="s">
        <v>28</v>
      </c>
      <c r="C26" s="167"/>
      <c r="D26" s="167"/>
      <c r="E26" s="168" t="s">
        <v>29</v>
      </c>
      <c r="F26" s="169"/>
      <c r="G26" s="25"/>
      <c r="H26" s="25"/>
      <c r="I26" s="25"/>
      <c r="J26" s="232" t="s">
        <v>30</v>
      </c>
      <c r="K26" s="233"/>
      <c r="L26" s="172">
        <f>SUMIF(E31:E45,"Autre établissement de formation postgraduée reconnu par l’ISFM",L31:L45)</f>
        <v>0</v>
      </c>
      <c r="M26" s="173"/>
      <c r="N26" s="25"/>
      <c r="O26" s="25"/>
      <c r="P26" s="25"/>
      <c r="Q26" s="25"/>
      <c r="R26" s="25"/>
    </row>
    <row r="27" spans="1:18" ht="13" customHeight="1" x14ac:dyDescent="0.2">
      <c r="B27" s="30"/>
      <c r="C27" s="30"/>
      <c r="D27" s="30"/>
      <c r="E27" s="31"/>
      <c r="F27" s="32"/>
      <c r="G27" s="25"/>
      <c r="H27" s="25"/>
      <c r="I27" s="25"/>
      <c r="J27" s="33"/>
      <c r="K27" s="33"/>
      <c r="L27" s="25"/>
      <c r="N27" s="25"/>
      <c r="O27" s="25"/>
      <c r="P27" s="25"/>
      <c r="Q27" s="25"/>
      <c r="R27" s="25"/>
    </row>
    <row r="28" spans="1:18" ht="40" customHeight="1" x14ac:dyDescent="0.2">
      <c r="B28" s="34"/>
      <c r="C28" s="34"/>
      <c r="D28" s="34"/>
      <c r="E28" s="31"/>
      <c r="F28" s="32"/>
      <c r="G28" s="25"/>
      <c r="H28" s="25"/>
      <c r="I28" s="25"/>
      <c r="J28" s="174" t="str">
        <f>IF(AND(L24&gt;=24,L25&gt;=12),"Vous avez documenté une pratique clinique suffisante.","ATTENTION : Vous n’avez pas documenté une pratique clinique suffisante.")</f>
        <v>ATTENTION : Vous n’avez pas documenté une pratique clinique suffisante.</v>
      </c>
      <c r="K28" s="306"/>
      <c r="L28" s="306"/>
      <c r="M28" s="307"/>
      <c r="N28" s="25"/>
      <c r="O28" s="25"/>
      <c r="P28" s="25"/>
      <c r="Q28" s="25"/>
      <c r="R28" s="25"/>
    </row>
    <row r="30" spans="1:18" ht="50" customHeight="1" thickBot="1" x14ac:dyDescent="0.25">
      <c r="B30" s="317" t="s">
        <v>31</v>
      </c>
      <c r="C30" s="318"/>
      <c r="D30" s="318"/>
      <c r="E30" s="319" t="s">
        <v>32</v>
      </c>
      <c r="F30" s="320"/>
      <c r="G30" s="320"/>
      <c r="H30" s="35" t="s">
        <v>33</v>
      </c>
      <c r="I30" s="35" t="s">
        <v>34</v>
      </c>
      <c r="J30" s="35" t="s">
        <v>35</v>
      </c>
      <c r="K30" s="35" t="s">
        <v>36</v>
      </c>
      <c r="L30" s="35" t="s">
        <v>37</v>
      </c>
      <c r="M30" s="36" t="s">
        <v>11</v>
      </c>
      <c r="N30" s="25"/>
      <c r="O30" s="25"/>
      <c r="P30" s="25"/>
      <c r="Q30" s="25"/>
      <c r="R30" s="25"/>
    </row>
    <row r="31" spans="1:18" ht="25" customHeight="1" x14ac:dyDescent="0.2">
      <c r="B31" s="321"/>
      <c r="C31" s="322"/>
      <c r="D31" s="322"/>
      <c r="E31" s="227" t="s">
        <v>115</v>
      </c>
      <c r="F31" s="323"/>
      <c r="G31" s="323"/>
      <c r="H31" s="38"/>
      <c r="I31" s="39"/>
      <c r="J31" s="39"/>
      <c r="K31" s="37"/>
      <c r="L31" s="40"/>
      <c r="M31" s="41"/>
    </row>
    <row r="32" spans="1:18" ht="25" customHeight="1" x14ac:dyDescent="0.2">
      <c r="B32" s="313"/>
      <c r="C32" s="189"/>
      <c r="D32" s="189"/>
      <c r="E32" s="220" t="s">
        <v>116</v>
      </c>
      <c r="F32" s="311"/>
      <c r="G32" s="311"/>
      <c r="H32" s="44"/>
      <c r="I32" s="45"/>
      <c r="J32" s="45"/>
      <c r="K32" s="37"/>
      <c r="L32" s="46"/>
      <c r="M32" s="15"/>
    </row>
    <row r="33" spans="2:13" ht="25" customHeight="1" x14ac:dyDescent="0.2">
      <c r="B33" s="313"/>
      <c r="C33" s="189"/>
      <c r="D33" s="189"/>
      <c r="E33" s="220" t="s">
        <v>117</v>
      </c>
      <c r="F33" s="311"/>
      <c r="G33" s="311"/>
      <c r="H33" s="38"/>
      <c r="I33" s="39"/>
      <c r="J33" s="39"/>
      <c r="K33" s="37"/>
      <c r="L33" s="46"/>
      <c r="M33" s="15"/>
    </row>
    <row r="34" spans="2:13" ht="25" customHeight="1" x14ac:dyDescent="0.2">
      <c r="B34" s="313"/>
      <c r="C34" s="189"/>
      <c r="D34" s="189"/>
      <c r="E34" s="220" t="s">
        <v>116</v>
      </c>
      <c r="F34" s="311"/>
      <c r="G34" s="311"/>
      <c r="H34" s="44"/>
      <c r="I34" s="45"/>
      <c r="J34" s="45"/>
      <c r="K34" s="37"/>
      <c r="L34" s="46"/>
      <c r="M34" s="15"/>
    </row>
    <row r="35" spans="2:13" ht="25" customHeight="1" x14ac:dyDescent="0.2">
      <c r="B35" s="313"/>
      <c r="C35" s="189"/>
      <c r="D35" s="189"/>
      <c r="E35" s="220" t="s">
        <v>115</v>
      </c>
      <c r="F35" s="311"/>
      <c r="G35" s="311"/>
      <c r="H35" s="44"/>
      <c r="I35" s="45"/>
      <c r="J35" s="45"/>
      <c r="K35" s="37"/>
      <c r="L35" s="46"/>
      <c r="M35" s="15"/>
    </row>
    <row r="36" spans="2:13" ht="25" customHeight="1" x14ac:dyDescent="0.2">
      <c r="B36" s="310"/>
      <c r="C36" s="311"/>
      <c r="D36" s="312"/>
      <c r="E36" s="220"/>
      <c r="F36" s="311"/>
      <c r="G36" s="311"/>
      <c r="H36" s="44"/>
      <c r="I36" s="45"/>
      <c r="J36" s="45"/>
      <c r="K36" s="37"/>
      <c r="L36" s="46"/>
      <c r="M36" s="15"/>
    </row>
    <row r="37" spans="2:13" ht="25" customHeight="1" x14ac:dyDescent="0.2">
      <c r="B37" s="313"/>
      <c r="C37" s="189"/>
      <c r="D37" s="189"/>
      <c r="E37" s="220"/>
      <c r="F37" s="311"/>
      <c r="G37" s="311"/>
      <c r="H37" s="44"/>
      <c r="I37" s="45"/>
      <c r="J37" s="45"/>
      <c r="K37" s="37"/>
      <c r="L37" s="46"/>
      <c r="M37" s="15"/>
    </row>
    <row r="38" spans="2:13" ht="25" customHeight="1" x14ac:dyDescent="0.2">
      <c r="B38" s="310"/>
      <c r="C38" s="311"/>
      <c r="D38" s="312"/>
      <c r="E38" s="220"/>
      <c r="F38" s="311"/>
      <c r="G38" s="311"/>
      <c r="H38" s="44"/>
      <c r="I38" s="45"/>
      <c r="J38" s="45"/>
      <c r="K38" s="37"/>
      <c r="L38" s="46"/>
      <c r="M38" s="15"/>
    </row>
    <row r="39" spans="2:13" ht="25" customHeight="1" x14ac:dyDescent="0.2">
      <c r="B39" s="310"/>
      <c r="C39" s="311"/>
      <c r="D39" s="312"/>
      <c r="E39" s="220"/>
      <c r="F39" s="311"/>
      <c r="G39" s="311"/>
      <c r="H39" s="44"/>
      <c r="I39" s="45"/>
      <c r="J39" s="45"/>
      <c r="K39" s="37"/>
      <c r="L39" s="46"/>
      <c r="M39" s="15"/>
    </row>
    <row r="40" spans="2:13" ht="25" customHeight="1" x14ac:dyDescent="0.2">
      <c r="B40" s="310"/>
      <c r="C40" s="311"/>
      <c r="D40" s="312"/>
      <c r="E40" s="220"/>
      <c r="F40" s="311"/>
      <c r="G40" s="311"/>
      <c r="H40" s="44"/>
      <c r="I40" s="45"/>
      <c r="J40" s="45"/>
      <c r="K40" s="37"/>
      <c r="L40" s="46"/>
      <c r="M40" s="15"/>
    </row>
    <row r="41" spans="2:13" ht="25" customHeight="1" x14ac:dyDescent="0.2">
      <c r="B41" s="310"/>
      <c r="C41" s="311"/>
      <c r="D41" s="312"/>
      <c r="E41" s="220"/>
      <c r="F41" s="311"/>
      <c r="G41" s="311"/>
      <c r="H41" s="44"/>
      <c r="I41" s="45"/>
      <c r="J41" s="45"/>
      <c r="K41" s="37"/>
      <c r="L41" s="46"/>
      <c r="M41" s="15"/>
    </row>
    <row r="42" spans="2:13" ht="25" customHeight="1" x14ac:dyDescent="0.2">
      <c r="B42" s="310"/>
      <c r="C42" s="311"/>
      <c r="D42" s="312"/>
      <c r="E42" s="220"/>
      <c r="F42" s="311"/>
      <c r="G42" s="311"/>
      <c r="H42" s="44"/>
      <c r="I42" s="45"/>
      <c r="J42" s="45"/>
      <c r="K42" s="37"/>
      <c r="L42" s="46"/>
      <c r="M42" s="15"/>
    </row>
    <row r="43" spans="2:13" ht="25" customHeight="1" x14ac:dyDescent="0.2">
      <c r="B43" s="313"/>
      <c r="C43" s="189"/>
      <c r="D43" s="189"/>
      <c r="E43" s="220"/>
      <c r="F43" s="311"/>
      <c r="G43" s="311"/>
      <c r="H43" s="44"/>
      <c r="I43" s="45"/>
      <c r="J43" s="45"/>
      <c r="K43" s="37"/>
      <c r="L43" s="46"/>
      <c r="M43" s="15"/>
    </row>
    <row r="44" spans="2:13" ht="25" customHeight="1" x14ac:dyDescent="0.2">
      <c r="B44" s="313"/>
      <c r="C44" s="189"/>
      <c r="D44" s="189"/>
      <c r="E44" s="220"/>
      <c r="F44" s="311"/>
      <c r="G44" s="311"/>
      <c r="H44" s="44"/>
      <c r="I44" s="45"/>
      <c r="J44" s="45"/>
      <c r="K44" s="37"/>
      <c r="L44" s="46"/>
      <c r="M44" s="15"/>
    </row>
    <row r="45" spans="2:13" ht="25" customHeight="1" thickBot="1" x14ac:dyDescent="0.25">
      <c r="B45" s="314"/>
      <c r="C45" s="193"/>
      <c r="D45" s="193"/>
      <c r="E45" s="223"/>
      <c r="F45" s="315"/>
      <c r="G45" s="315"/>
      <c r="H45" s="49"/>
      <c r="I45" s="50"/>
      <c r="J45" s="50"/>
      <c r="K45" s="51"/>
      <c r="L45" s="52"/>
      <c r="M45" s="53"/>
    </row>
    <row r="46" spans="2:13" ht="26" customHeight="1" thickBot="1" x14ac:dyDescent="0.25">
      <c r="B46" s="316"/>
      <c r="C46" s="316"/>
      <c r="D46" s="316"/>
      <c r="E46" s="316"/>
      <c r="F46" s="316"/>
      <c r="G46" s="316"/>
      <c r="H46" s="54"/>
      <c r="I46" s="55"/>
      <c r="J46" s="56" t="s">
        <v>38</v>
      </c>
      <c r="K46" s="56">
        <f>SUM(K31:K45)</f>
        <v>0</v>
      </c>
      <c r="L46" s="57">
        <f>SUM(L31:L45)</f>
        <v>0</v>
      </c>
      <c r="M46" s="55"/>
    </row>
    <row r="47" spans="2:13" ht="26" customHeight="1" x14ac:dyDescent="0.2">
      <c r="B47" s="293" t="s">
        <v>39</v>
      </c>
      <c r="C47" s="293"/>
      <c r="D47" s="293"/>
      <c r="E47" s="293"/>
      <c r="F47" s="293"/>
      <c r="G47" s="293"/>
      <c r="H47" s="293"/>
      <c r="I47" s="293"/>
      <c r="J47" s="293"/>
      <c r="K47" s="293"/>
      <c r="L47" s="293"/>
      <c r="M47" s="58"/>
    </row>
    <row r="48" spans="2:13" ht="19" customHeight="1" x14ac:dyDescent="0.2"/>
    <row r="49" spans="2:15" ht="13" customHeight="1" x14ac:dyDescent="0.2">
      <c r="B49" s="294" t="s">
        <v>40</v>
      </c>
      <c r="C49" s="297"/>
      <c r="D49" s="298"/>
      <c r="E49" s="298"/>
      <c r="F49" s="298"/>
      <c r="G49" s="298"/>
      <c r="H49" s="298"/>
      <c r="I49" s="298"/>
      <c r="J49" s="298"/>
      <c r="K49" s="298"/>
      <c r="L49" s="298"/>
      <c r="M49" s="299"/>
      <c r="N49" s="59"/>
      <c r="O49" s="59"/>
    </row>
    <row r="50" spans="2:15" ht="14" customHeight="1" x14ac:dyDescent="0.2">
      <c r="B50" s="295"/>
      <c r="C50" s="300"/>
      <c r="D50" s="301"/>
      <c r="E50" s="301"/>
      <c r="F50" s="301"/>
      <c r="G50" s="301"/>
      <c r="H50" s="301"/>
      <c r="I50" s="301"/>
      <c r="J50" s="301"/>
      <c r="K50" s="301"/>
      <c r="L50" s="301"/>
      <c r="M50" s="302"/>
      <c r="N50" s="59"/>
      <c r="O50" s="59"/>
    </row>
    <row r="51" spans="2:15" ht="14" customHeight="1" x14ac:dyDescent="0.2">
      <c r="B51" s="295"/>
      <c r="C51" s="300"/>
      <c r="D51" s="301"/>
      <c r="E51" s="301"/>
      <c r="F51" s="301"/>
      <c r="G51" s="301"/>
      <c r="H51" s="301"/>
      <c r="I51" s="301"/>
      <c r="J51" s="301"/>
      <c r="K51" s="301"/>
      <c r="L51" s="301"/>
      <c r="M51" s="302"/>
      <c r="N51" s="59"/>
      <c r="O51" s="59"/>
    </row>
    <row r="52" spans="2:15" ht="14" customHeight="1" x14ac:dyDescent="0.2">
      <c r="B52" s="295"/>
      <c r="C52" s="300"/>
      <c r="D52" s="301"/>
      <c r="E52" s="301"/>
      <c r="F52" s="301"/>
      <c r="G52" s="301"/>
      <c r="H52" s="301"/>
      <c r="I52" s="301"/>
      <c r="J52" s="301"/>
      <c r="K52" s="301"/>
      <c r="L52" s="301"/>
      <c r="M52" s="302"/>
      <c r="N52" s="59"/>
      <c r="O52" s="59"/>
    </row>
    <row r="53" spans="2:15" ht="14" customHeight="1" x14ac:dyDescent="0.2">
      <c r="B53" s="295"/>
      <c r="C53" s="300"/>
      <c r="D53" s="301"/>
      <c r="E53" s="301"/>
      <c r="F53" s="301"/>
      <c r="G53" s="301"/>
      <c r="H53" s="301"/>
      <c r="I53" s="301"/>
      <c r="J53" s="301"/>
      <c r="K53" s="301"/>
      <c r="L53" s="301"/>
      <c r="M53" s="302"/>
      <c r="N53" s="59"/>
      <c r="O53" s="59"/>
    </row>
    <row r="54" spans="2:15" ht="14" customHeight="1" x14ac:dyDescent="0.2">
      <c r="B54" s="296"/>
      <c r="C54" s="303"/>
      <c r="D54" s="304"/>
      <c r="E54" s="304"/>
      <c r="F54" s="304"/>
      <c r="G54" s="304"/>
      <c r="H54" s="304"/>
      <c r="I54" s="304"/>
      <c r="J54" s="304"/>
      <c r="K54" s="304"/>
      <c r="L54" s="304"/>
      <c r="M54" s="305"/>
      <c r="N54" s="59"/>
      <c r="O54" s="59"/>
    </row>
    <row r="55" spans="2:15" ht="31" customHeight="1" x14ac:dyDescent="0.2">
      <c r="B55" s="60"/>
      <c r="C55" s="59"/>
      <c r="D55" s="59"/>
      <c r="E55" s="59"/>
      <c r="F55" s="59"/>
      <c r="G55" s="59"/>
      <c r="H55" s="59"/>
      <c r="I55" s="59"/>
      <c r="J55" s="59"/>
      <c r="K55" s="59"/>
      <c r="L55" s="59"/>
      <c r="M55" s="59"/>
      <c r="N55" s="59"/>
      <c r="O55" s="59"/>
    </row>
    <row r="56" spans="2:15" ht="49" customHeight="1" x14ac:dyDescent="0.2">
      <c r="B56" s="178" t="s">
        <v>41</v>
      </c>
      <c r="C56" s="178"/>
      <c r="D56" s="178"/>
      <c r="E56" s="178"/>
      <c r="F56" s="178"/>
      <c r="G56" s="178"/>
      <c r="H56" s="178"/>
      <c r="I56" s="178"/>
      <c r="J56" s="178"/>
    </row>
    <row r="57" spans="2:15" ht="49" customHeight="1" x14ac:dyDescent="0.2">
      <c r="B57" s="7"/>
      <c r="C57" s="7"/>
      <c r="D57" s="7"/>
      <c r="E57" s="7"/>
      <c r="F57" s="7"/>
      <c r="G57" s="7"/>
      <c r="H57" s="174" t="str">
        <f>IF(OR(B60="Thèse de doctorat",B60="Publication en tant que premier ou dernier auteur",B60="Exposé à un congrès scientifique en tant que premier auteur"),"Vous avez documenté au moins un travail scientifique.","ATTENTION : Vous n’avez documenté aucun travail scientifique.")</f>
        <v>Vous avez documenté au moins un travail scientifique.</v>
      </c>
      <c r="I57" s="306"/>
      <c r="J57" s="306"/>
      <c r="K57" s="307"/>
    </row>
    <row r="58" spans="2:15" ht="10" customHeight="1" x14ac:dyDescent="0.2">
      <c r="B58" s="7"/>
      <c r="C58" s="7"/>
      <c r="D58" s="7"/>
      <c r="E58" s="7"/>
      <c r="F58" s="7"/>
      <c r="G58" s="7"/>
      <c r="H58" s="7"/>
      <c r="I58" s="7"/>
      <c r="J58" s="7"/>
    </row>
    <row r="59" spans="2:15" ht="49" customHeight="1" thickBot="1" x14ac:dyDescent="0.25">
      <c r="B59" s="150" t="s">
        <v>42</v>
      </c>
      <c r="C59" s="151"/>
      <c r="D59" s="151"/>
      <c r="E59" s="148" t="s">
        <v>43</v>
      </c>
      <c r="F59" s="151"/>
      <c r="G59" s="226"/>
      <c r="H59" s="148" t="s">
        <v>44</v>
      </c>
      <c r="I59" s="151"/>
      <c r="J59" s="226"/>
      <c r="K59" s="36" t="s">
        <v>11</v>
      </c>
    </row>
    <row r="60" spans="2:15" ht="27" customHeight="1" x14ac:dyDescent="0.2">
      <c r="B60" s="276" t="s">
        <v>45</v>
      </c>
      <c r="C60" s="277"/>
      <c r="D60" s="281"/>
      <c r="E60" s="308"/>
      <c r="F60" s="309"/>
      <c r="G60" s="309"/>
      <c r="H60" s="280"/>
      <c r="I60" s="277"/>
      <c r="J60" s="281"/>
      <c r="K60" s="61"/>
    </row>
    <row r="61" spans="2:15" ht="27" customHeight="1" x14ac:dyDescent="0.2">
      <c r="B61" s="257"/>
      <c r="C61" s="258"/>
      <c r="D61" s="262"/>
      <c r="E61" s="259"/>
      <c r="F61" s="260"/>
      <c r="G61" s="260"/>
      <c r="H61" s="282"/>
      <c r="I61" s="283"/>
      <c r="J61" s="284"/>
      <c r="K61" s="62"/>
    </row>
    <row r="62" spans="2:15" ht="25" customHeight="1" thickBot="1" x14ac:dyDescent="0.25">
      <c r="B62" s="263"/>
      <c r="C62" s="264"/>
      <c r="D62" s="268"/>
      <c r="E62" s="265"/>
      <c r="F62" s="266"/>
      <c r="G62" s="266"/>
      <c r="H62" s="267"/>
      <c r="I62" s="264"/>
      <c r="J62" s="268"/>
      <c r="K62" s="63"/>
    </row>
    <row r="63" spans="2:15" ht="25" customHeight="1" x14ac:dyDescent="0.2">
      <c r="B63" s="29"/>
      <c r="C63" s="29"/>
      <c r="D63" s="29"/>
      <c r="E63" s="64"/>
      <c r="F63" s="64"/>
      <c r="G63" s="64"/>
      <c r="H63" s="64"/>
      <c r="I63" s="64"/>
      <c r="J63" s="64"/>
    </row>
    <row r="64" spans="2:15" ht="60" customHeight="1" x14ac:dyDescent="0.2">
      <c r="B64" s="178" t="s">
        <v>46</v>
      </c>
      <c r="C64" s="178"/>
      <c r="D64" s="178"/>
      <c r="E64" s="178"/>
      <c r="F64" s="178"/>
      <c r="G64" s="178"/>
    </row>
    <row r="65" spans="2:19" ht="16" x14ac:dyDescent="0.2">
      <c r="B65" s="285" t="s">
        <v>47</v>
      </c>
      <c r="C65" s="285"/>
      <c r="D65" s="285"/>
      <c r="E65" s="285"/>
      <c r="F65" s="285"/>
      <c r="G65" s="285"/>
      <c r="H65" s="285"/>
      <c r="I65" s="137"/>
    </row>
    <row r="67" spans="2:19" ht="50" customHeight="1" x14ac:dyDescent="0.2">
      <c r="B67" s="286" t="s">
        <v>48</v>
      </c>
      <c r="C67" s="287"/>
      <c r="D67" s="288"/>
      <c r="E67" s="289" t="str">
        <f>IF(OR(I73="Vous avez documenté un programme de formation spécialisé complet.",I90="Vous avez documenté suffisamment de crédits de formation postgraduée."),"Vous avez documenté une formation postgraduée théorique suffisante.","ATTENTION : Vous n’avez pas documenté une formation postgraduée théorique suffisante.")</f>
        <v>ATTENTION : Vous n’avez pas documenté une formation postgraduée théorique suffisante.</v>
      </c>
      <c r="F67" s="290"/>
      <c r="G67" s="291"/>
      <c r="H67" s="291"/>
      <c r="I67" s="291"/>
      <c r="J67" s="291"/>
      <c r="K67" s="291"/>
      <c r="L67" s="292"/>
    </row>
    <row r="68" spans="2:19" ht="50" customHeight="1" x14ac:dyDescent="0.2">
      <c r="B68" s="65"/>
      <c r="C68" s="65"/>
      <c r="D68" s="65"/>
      <c r="E68" s="66"/>
      <c r="F68" s="67"/>
      <c r="G68" s="29"/>
      <c r="H68" s="29"/>
      <c r="I68" s="33"/>
      <c r="J68" s="33"/>
    </row>
    <row r="69" spans="2:19" ht="20" x14ac:dyDescent="0.2">
      <c r="B69" s="269" t="s">
        <v>49</v>
      </c>
      <c r="C69" s="269"/>
      <c r="D69" s="269"/>
      <c r="E69" s="269"/>
      <c r="F69" s="269"/>
      <c r="G69" s="269"/>
    </row>
    <row r="70" spans="2:19" ht="13" customHeight="1" x14ac:dyDescent="0.2">
      <c r="B70" s="26"/>
      <c r="C70" s="26"/>
      <c r="D70" s="26"/>
      <c r="E70" s="26"/>
      <c r="F70" s="26"/>
      <c r="G70" s="26"/>
      <c r="H70" s="26"/>
      <c r="I70" s="26"/>
      <c r="J70" s="26"/>
      <c r="K70" s="26"/>
      <c r="L70" s="26"/>
      <c r="M70" s="26"/>
      <c r="N70" s="26"/>
      <c r="O70" s="26"/>
    </row>
    <row r="71" spans="2:19" ht="30" customHeight="1" x14ac:dyDescent="0.2">
      <c r="B71" s="179" t="s">
        <v>50</v>
      </c>
      <c r="C71" s="179"/>
      <c r="D71" s="179"/>
      <c r="E71" s="179"/>
      <c r="F71" s="179"/>
      <c r="G71" s="179"/>
      <c r="H71" s="179"/>
      <c r="I71" s="179"/>
      <c r="J71" s="179"/>
      <c r="K71" s="179"/>
      <c r="L71" s="179"/>
      <c r="M71" s="179"/>
      <c r="N71" s="179"/>
      <c r="O71" s="179"/>
      <c r="P71" s="179"/>
      <c r="Q71" s="179"/>
      <c r="R71" s="179"/>
      <c r="S71" s="179"/>
    </row>
    <row r="72" spans="2:19" ht="30" customHeight="1" x14ac:dyDescent="0.2">
      <c r="B72" s="68"/>
      <c r="C72" s="68"/>
      <c r="D72" s="68"/>
      <c r="E72" s="68"/>
      <c r="F72" s="68"/>
      <c r="G72" s="68"/>
      <c r="H72" s="68"/>
      <c r="I72" s="68"/>
      <c r="J72" s="68"/>
      <c r="K72" s="68"/>
      <c r="L72" s="68"/>
      <c r="M72" s="68"/>
      <c r="N72" s="68"/>
      <c r="O72" s="68"/>
      <c r="P72" s="68"/>
      <c r="Q72" s="68"/>
      <c r="R72" s="68"/>
      <c r="S72" s="68"/>
    </row>
    <row r="73" spans="2:19" ht="67" customHeight="1" x14ac:dyDescent="0.2">
      <c r="B73" s="26"/>
      <c r="C73" s="26"/>
      <c r="D73" s="26"/>
      <c r="E73" s="26"/>
      <c r="F73" s="26"/>
      <c r="G73" s="26"/>
      <c r="H73" s="26"/>
      <c r="I73" s="273" t="str">
        <f>IF(OR(K76&gt;9,K77&gt;9,K78&gt;9),"Vous avez documenté un programme de formation spécialisé complet.","Vous n’avez pas documenté un programme de formation spécialisé complet.")</f>
        <v>Vous n’avez pas documenté un programme de formation spécialisé complet.</v>
      </c>
      <c r="J73" s="274"/>
      <c r="K73" s="274"/>
      <c r="L73" s="275"/>
      <c r="M73" s="26"/>
      <c r="N73" s="26"/>
      <c r="O73" s="26"/>
    </row>
    <row r="74" spans="2:19" ht="16" customHeight="1" x14ac:dyDescent="0.2">
      <c r="B74" s="26"/>
      <c r="C74" s="26"/>
      <c r="D74" s="26"/>
      <c r="E74" s="26"/>
      <c r="F74" s="26"/>
      <c r="G74" s="26"/>
      <c r="H74" s="69"/>
      <c r="I74" s="70"/>
      <c r="J74" s="71"/>
      <c r="K74" s="71"/>
      <c r="L74" s="71"/>
      <c r="M74" s="26"/>
      <c r="N74" s="26"/>
      <c r="O74" s="26"/>
    </row>
    <row r="75" spans="2:19" ht="55" customHeight="1" x14ac:dyDescent="0.2">
      <c r="B75" s="150" t="s">
        <v>51</v>
      </c>
      <c r="C75" s="151"/>
      <c r="D75" s="151"/>
      <c r="E75" s="148" t="s">
        <v>52</v>
      </c>
      <c r="F75" s="151"/>
      <c r="G75" s="226"/>
      <c r="H75" s="148" t="s">
        <v>44</v>
      </c>
      <c r="I75" s="151"/>
      <c r="J75" s="226"/>
      <c r="K75" s="35" t="s">
        <v>53</v>
      </c>
      <c r="L75" s="36" t="s">
        <v>11</v>
      </c>
      <c r="M75" s="26"/>
      <c r="N75" s="26"/>
      <c r="O75" s="26"/>
    </row>
    <row r="76" spans="2:19" ht="25" customHeight="1" x14ac:dyDescent="0.2">
      <c r="B76" s="276"/>
      <c r="C76" s="277"/>
      <c r="D76" s="277"/>
      <c r="E76" s="278"/>
      <c r="F76" s="279"/>
      <c r="G76" s="279"/>
      <c r="H76" s="280"/>
      <c r="I76" s="277"/>
      <c r="J76" s="281"/>
      <c r="K76" s="72"/>
      <c r="L76" s="73"/>
    </row>
    <row r="77" spans="2:19" ht="25" customHeight="1" x14ac:dyDescent="0.2">
      <c r="B77" s="257"/>
      <c r="C77" s="258"/>
      <c r="D77" s="258"/>
      <c r="H77" s="261"/>
      <c r="I77" s="258"/>
      <c r="J77" s="262"/>
      <c r="K77" s="74"/>
      <c r="L77" s="75"/>
    </row>
    <row r="78" spans="2:19" ht="25" customHeight="1" thickBot="1" x14ac:dyDescent="0.25">
      <c r="B78" s="263"/>
      <c r="C78" s="264"/>
      <c r="D78" s="264"/>
      <c r="E78" s="259"/>
      <c r="F78" s="260"/>
      <c r="G78" s="260"/>
      <c r="H78" s="267"/>
      <c r="I78" s="264"/>
      <c r="J78" s="268"/>
      <c r="K78" s="76"/>
      <c r="L78" s="77"/>
    </row>
    <row r="79" spans="2:19" ht="25" customHeight="1" x14ac:dyDescent="0.2">
      <c r="B79" s="78"/>
      <c r="C79" s="79"/>
      <c r="D79" s="79"/>
      <c r="E79" s="78"/>
      <c r="F79" s="79"/>
      <c r="G79" s="79"/>
      <c r="H79" s="78"/>
      <c r="I79" s="79"/>
      <c r="J79" s="79"/>
      <c r="K79" s="55"/>
      <c r="L79" s="80"/>
    </row>
    <row r="80" spans="2:19" ht="29" customHeight="1" x14ac:dyDescent="0.2">
      <c r="B80" s="269" t="s">
        <v>54</v>
      </c>
      <c r="C80" s="269"/>
      <c r="D80" s="269"/>
      <c r="E80" s="269"/>
      <c r="F80" s="269"/>
      <c r="G80" s="269"/>
      <c r="H80" s="26"/>
      <c r="I80" s="26"/>
      <c r="J80" s="26"/>
      <c r="K80" s="26"/>
      <c r="L80" s="26"/>
      <c r="M80" s="26"/>
      <c r="N80" s="26"/>
      <c r="O80" s="26"/>
    </row>
    <row r="81" spans="2:19" ht="25" customHeight="1" x14ac:dyDescent="0.2">
      <c r="B81" s="78"/>
      <c r="C81" s="79"/>
      <c r="D81" s="79"/>
      <c r="E81" s="78"/>
      <c r="F81" s="79"/>
      <c r="G81" s="79"/>
      <c r="H81" s="78"/>
      <c r="I81" s="79"/>
      <c r="J81" s="79"/>
      <c r="K81" s="55"/>
      <c r="L81" s="80"/>
      <c r="M81" s="25"/>
      <c r="N81" s="25"/>
    </row>
    <row r="82" spans="2:19" ht="48" customHeight="1" x14ac:dyDescent="0.2">
      <c r="B82" s="27" t="s">
        <v>55</v>
      </c>
      <c r="C82" s="28"/>
      <c r="D82" s="28"/>
      <c r="E82" s="270" t="s">
        <v>56</v>
      </c>
      <c r="F82" s="184"/>
      <c r="G82" s="29"/>
      <c r="H82" s="29"/>
      <c r="I82" s="271" t="s">
        <v>57</v>
      </c>
      <c r="J82" s="272"/>
      <c r="K82" s="251">
        <f>SUM(K84+K85+K88)</f>
        <v>240</v>
      </c>
      <c r="L82" s="252"/>
      <c r="M82" s="25"/>
      <c r="N82" s="25"/>
    </row>
    <row r="83" spans="2:19" ht="87" customHeight="1" x14ac:dyDescent="0.2">
      <c r="B83" s="253" t="s">
        <v>58</v>
      </c>
      <c r="C83" s="254"/>
      <c r="D83" s="254"/>
      <c r="E83" s="244">
        <v>3</v>
      </c>
      <c r="F83" s="161"/>
      <c r="G83" s="25"/>
      <c r="H83" s="25"/>
      <c r="I83" s="245" t="s">
        <v>59</v>
      </c>
      <c r="J83" s="246"/>
      <c r="K83" s="255" t="str">
        <f>IF(AND(K94="Oui", I133="Oui", K168="Oui"), "Oui", "Non")</f>
        <v>Non</v>
      </c>
      <c r="L83" s="256"/>
      <c r="M83" s="25"/>
      <c r="N83" s="25"/>
    </row>
    <row r="84" spans="2:19" ht="71" customHeight="1" x14ac:dyDescent="0.2">
      <c r="B84" s="253" t="s">
        <v>60</v>
      </c>
      <c r="C84" s="254"/>
      <c r="D84" s="254"/>
      <c r="E84" s="244">
        <v>40</v>
      </c>
      <c r="F84" s="161"/>
      <c r="G84" s="25"/>
      <c r="H84" s="25"/>
      <c r="I84" s="245" t="s">
        <v>61</v>
      </c>
      <c r="J84" s="246"/>
      <c r="K84" s="247">
        <f>G94</f>
        <v>90</v>
      </c>
      <c r="L84" s="248"/>
      <c r="M84" s="25"/>
      <c r="N84" s="25"/>
    </row>
    <row r="85" spans="2:19" ht="77" customHeight="1" x14ac:dyDescent="0.2">
      <c r="B85" s="239" t="s">
        <v>62</v>
      </c>
      <c r="C85" s="240"/>
      <c r="D85" s="82" t="s">
        <v>63</v>
      </c>
      <c r="E85" s="244">
        <v>80</v>
      </c>
      <c r="F85" s="161"/>
      <c r="G85" s="25"/>
      <c r="H85" s="25"/>
      <c r="I85" s="245" t="s">
        <v>64</v>
      </c>
      <c r="J85" s="246"/>
      <c r="K85" s="247">
        <f>I129</f>
        <v>150</v>
      </c>
      <c r="L85" s="248"/>
      <c r="M85" s="25"/>
      <c r="N85" s="25"/>
    </row>
    <row r="86" spans="2:19" ht="77" customHeight="1" x14ac:dyDescent="0.2">
      <c r="B86" s="241"/>
      <c r="C86" s="180"/>
      <c r="D86" s="82" t="s">
        <v>65</v>
      </c>
      <c r="E86" s="244">
        <v>20</v>
      </c>
      <c r="F86" s="161"/>
      <c r="G86" s="25"/>
      <c r="H86" s="25"/>
      <c r="I86" s="162" t="s">
        <v>66</v>
      </c>
      <c r="J86" s="163"/>
      <c r="K86" s="249">
        <f>I130</f>
        <v>50</v>
      </c>
      <c r="L86" s="250"/>
      <c r="M86" s="25"/>
      <c r="N86" s="25"/>
    </row>
    <row r="87" spans="2:19" ht="77" customHeight="1" x14ac:dyDescent="0.2">
      <c r="B87" s="242"/>
      <c r="C87" s="243"/>
      <c r="D87" s="82" t="s">
        <v>67</v>
      </c>
      <c r="E87" s="244">
        <v>20</v>
      </c>
      <c r="F87" s="161"/>
      <c r="G87" s="25"/>
      <c r="H87" s="25"/>
      <c r="I87" s="162" t="s">
        <v>68</v>
      </c>
      <c r="J87" s="163"/>
      <c r="K87" s="249">
        <f>I131</f>
        <v>50</v>
      </c>
      <c r="L87" s="250"/>
      <c r="M87" s="25"/>
      <c r="N87" s="25"/>
    </row>
    <row r="88" spans="2:19" ht="80" customHeight="1" x14ac:dyDescent="0.2">
      <c r="B88" s="170" t="s">
        <v>69</v>
      </c>
      <c r="C88" s="230"/>
      <c r="D88" s="230"/>
      <c r="E88" s="231">
        <v>60</v>
      </c>
      <c r="F88" s="169"/>
      <c r="G88" s="25"/>
      <c r="H88" s="25"/>
      <c r="I88" s="232" t="s">
        <v>70</v>
      </c>
      <c r="J88" s="233"/>
      <c r="K88" s="234">
        <f>G168</f>
        <v>0</v>
      </c>
      <c r="L88" s="235"/>
      <c r="M88" s="25"/>
      <c r="N88" s="25"/>
    </row>
    <row r="89" spans="2:19" ht="25" customHeight="1" x14ac:dyDescent="0.2">
      <c r="B89" s="84"/>
      <c r="C89" s="84"/>
      <c r="D89" s="84"/>
      <c r="M89" s="25"/>
      <c r="N89" s="25"/>
    </row>
    <row r="90" spans="2:19" ht="57" customHeight="1" x14ac:dyDescent="0.2">
      <c r="B90" s="84"/>
      <c r="C90" s="84"/>
      <c r="D90" s="84"/>
      <c r="I90" s="174" t="str">
        <f>IF(AND(K82&gt;=180,K83="Oui",K84&gt;=40,K85&gt;=80,K86&gt;=20,K87&gt;=20,K88&gt;=60),"Vous avez documenté suffisamment de crédits de formation postgraduée.","ATTENTION : Vous n’avez pas documenté suffisamment de crédits de formation postgraduée.")</f>
        <v>ATTENTION : Vous n’avez pas documenté suffisamment de crédits de formation postgraduée.</v>
      </c>
      <c r="J90" s="236"/>
      <c r="K90" s="236"/>
      <c r="L90" s="237"/>
      <c r="M90" s="25"/>
      <c r="N90" s="25"/>
    </row>
    <row r="91" spans="2:19" ht="25" customHeight="1" x14ac:dyDescent="0.2">
      <c r="B91" s="26"/>
      <c r="C91" s="83"/>
      <c r="D91" s="83"/>
      <c r="E91" s="26"/>
      <c r="F91" s="83"/>
      <c r="G91" s="83"/>
      <c r="H91" s="26"/>
      <c r="I91" s="83"/>
      <c r="J91" s="83"/>
      <c r="K91" s="69"/>
      <c r="L91" s="26"/>
    </row>
    <row r="92" spans="2:19" ht="38" customHeight="1" x14ac:dyDescent="0.2">
      <c r="B92" s="238" t="s">
        <v>71</v>
      </c>
      <c r="C92" s="238"/>
      <c r="D92" s="238"/>
      <c r="E92" s="238"/>
      <c r="F92" s="238"/>
      <c r="L92" s="85"/>
      <c r="M92" s="85"/>
      <c r="N92" s="85"/>
      <c r="O92" s="85"/>
    </row>
    <row r="93" spans="2:19" ht="13" customHeight="1" x14ac:dyDescent="0.2">
      <c r="L93" s="26"/>
      <c r="M93" s="26"/>
      <c r="N93" s="26"/>
      <c r="O93" s="26"/>
    </row>
    <row r="94" spans="2:19" ht="58" customHeight="1" x14ac:dyDescent="0.2">
      <c r="B94" s="86" t="s">
        <v>72</v>
      </c>
      <c r="C94" s="87">
        <v>40</v>
      </c>
      <c r="D94" s="88"/>
      <c r="E94" s="198" t="s">
        <v>73</v>
      </c>
      <c r="F94" s="199"/>
      <c r="G94" s="89">
        <f>SUM(P97:P115)</f>
        <v>90</v>
      </c>
      <c r="I94" s="198" t="s">
        <v>74</v>
      </c>
      <c r="J94" s="200"/>
      <c r="K94" s="89" t="str">
        <f>IF(AND(COUNTIF(B97:B115,"Connaissances générales")&gt;0,COUNTIF(B97:B115,"Connaissances juridiques de base")&gt;0,COUNTIF(B97:B115,"Connaissances en droit pénal")&gt;0),"Oui","Non")</f>
        <v>Oui</v>
      </c>
      <c r="L94" s="90"/>
      <c r="M94" s="91"/>
      <c r="N94" s="201" t="str">
        <f>IF(AND(G94&gt;=40,K94="Oui"),"Vous avez documenté suffisamment de crédits dans ce domaine.","ATTENTION : Vous n’avez pas documenté suffisamment de crédits dans ce domaine.")</f>
        <v>Vous avez documenté suffisamment de crédits dans ce domaine.</v>
      </c>
      <c r="O94" s="175"/>
      <c r="P94" s="175"/>
      <c r="Q94" s="176"/>
      <c r="R94" s="25"/>
      <c r="S94" s="25"/>
    </row>
    <row r="95" spans="2:19" ht="12" customHeight="1" x14ac:dyDescent="0.2"/>
    <row r="96" spans="2:19" ht="53" customHeight="1" thickBot="1" x14ac:dyDescent="0.25">
      <c r="B96" s="92" t="s">
        <v>75</v>
      </c>
      <c r="C96" s="35" t="s">
        <v>76</v>
      </c>
      <c r="D96" s="202" t="s">
        <v>77</v>
      </c>
      <c r="E96" s="203"/>
      <c r="F96" s="202" t="s">
        <v>78</v>
      </c>
      <c r="G96" s="203"/>
      <c r="H96" s="203"/>
      <c r="I96" s="148" t="s">
        <v>79</v>
      </c>
      <c r="J96" s="151"/>
      <c r="K96" s="226"/>
      <c r="L96" s="202" t="s">
        <v>80</v>
      </c>
      <c r="M96" s="203"/>
      <c r="N96" s="35" t="s">
        <v>34</v>
      </c>
      <c r="O96" s="35" t="s">
        <v>35</v>
      </c>
      <c r="P96" s="35" t="s">
        <v>81</v>
      </c>
      <c r="Q96" s="36" t="s">
        <v>11</v>
      </c>
      <c r="R96" s="25"/>
    </row>
    <row r="97" spans="2:17" ht="25" customHeight="1" x14ac:dyDescent="0.2">
      <c r="B97" s="42" t="s">
        <v>82</v>
      </c>
      <c r="C97" s="43"/>
      <c r="D97" s="189"/>
      <c r="E97" s="190"/>
      <c r="F97" s="189"/>
      <c r="G97" s="190"/>
      <c r="H97" s="190"/>
      <c r="I97" s="227"/>
      <c r="J97" s="228"/>
      <c r="K97" s="229"/>
      <c r="L97" s="191"/>
      <c r="M97" s="192"/>
      <c r="N97" s="93"/>
      <c r="O97" s="93"/>
      <c r="P97" s="46">
        <v>34</v>
      </c>
      <c r="Q97" s="15"/>
    </row>
    <row r="98" spans="2:17" ht="25" customHeight="1" x14ac:dyDescent="0.2">
      <c r="B98" s="42" t="s">
        <v>83</v>
      </c>
      <c r="C98" s="43"/>
      <c r="D98" s="189"/>
      <c r="E98" s="190"/>
      <c r="F98" s="189"/>
      <c r="G98" s="190"/>
      <c r="H98" s="190"/>
      <c r="I98" s="220"/>
      <c r="J98" s="221"/>
      <c r="K98" s="222"/>
      <c r="L98" s="191"/>
      <c r="M98" s="192"/>
      <c r="N98" s="93"/>
      <c r="O98" s="93"/>
      <c r="P98" s="46">
        <v>56</v>
      </c>
      <c r="Q98" s="15"/>
    </row>
    <row r="99" spans="2:17" ht="25" customHeight="1" x14ac:dyDescent="0.2">
      <c r="B99" s="42" t="s">
        <v>83</v>
      </c>
      <c r="C99" s="43"/>
      <c r="D99" s="189"/>
      <c r="E99" s="190"/>
      <c r="F99" s="189"/>
      <c r="G99" s="190"/>
      <c r="H99" s="190"/>
      <c r="I99" s="220"/>
      <c r="J99" s="221"/>
      <c r="K99" s="222"/>
      <c r="L99" s="191"/>
      <c r="M99" s="192"/>
      <c r="N99" s="93"/>
      <c r="O99" s="93"/>
      <c r="P99" s="46"/>
      <c r="Q99" s="15"/>
    </row>
    <row r="100" spans="2:17" ht="25" customHeight="1" x14ac:dyDescent="0.2">
      <c r="B100" s="42" t="s">
        <v>95</v>
      </c>
      <c r="C100" s="43"/>
      <c r="D100" s="189"/>
      <c r="E100" s="190"/>
      <c r="F100" s="189"/>
      <c r="G100" s="190"/>
      <c r="H100" s="190"/>
      <c r="I100" s="220"/>
      <c r="J100" s="221"/>
      <c r="K100" s="222"/>
      <c r="L100" s="191"/>
      <c r="M100" s="192"/>
      <c r="N100" s="93"/>
      <c r="O100" s="93"/>
      <c r="P100" s="46"/>
      <c r="Q100" s="15"/>
    </row>
    <row r="101" spans="2:17" ht="25" customHeight="1" x14ac:dyDescent="0.2">
      <c r="B101" s="42" t="s">
        <v>83</v>
      </c>
      <c r="C101" s="43"/>
      <c r="D101" s="189"/>
      <c r="E101" s="190"/>
      <c r="F101" s="189"/>
      <c r="G101" s="190"/>
      <c r="H101" s="190"/>
      <c r="I101" s="220"/>
      <c r="J101" s="221"/>
      <c r="K101" s="222"/>
      <c r="L101" s="191"/>
      <c r="M101" s="192"/>
      <c r="N101" s="93"/>
      <c r="O101" s="93"/>
      <c r="P101" s="46"/>
      <c r="Q101" s="15"/>
    </row>
    <row r="102" spans="2:17" ht="25" customHeight="1" x14ac:dyDescent="0.2">
      <c r="B102" s="42" t="s">
        <v>83</v>
      </c>
      <c r="C102" s="43"/>
      <c r="D102" s="189"/>
      <c r="E102" s="190"/>
      <c r="F102" s="189"/>
      <c r="G102" s="190"/>
      <c r="H102" s="190"/>
      <c r="I102" s="220"/>
      <c r="J102" s="221"/>
      <c r="K102" s="222"/>
      <c r="L102" s="191"/>
      <c r="M102" s="192"/>
      <c r="N102" s="93"/>
      <c r="O102" s="93"/>
      <c r="P102" s="46"/>
      <c r="Q102" s="15"/>
    </row>
    <row r="103" spans="2:17" ht="25" customHeight="1" x14ac:dyDescent="0.2">
      <c r="B103" s="42"/>
      <c r="C103" s="43"/>
      <c r="D103" s="189"/>
      <c r="E103" s="190"/>
      <c r="F103" s="189"/>
      <c r="G103" s="190"/>
      <c r="H103" s="190"/>
      <c r="I103" s="220"/>
      <c r="J103" s="221"/>
      <c r="K103" s="222"/>
      <c r="L103" s="191"/>
      <c r="M103" s="192"/>
      <c r="N103" s="93"/>
      <c r="O103" s="93"/>
      <c r="P103" s="46"/>
      <c r="Q103" s="15"/>
    </row>
    <row r="104" spans="2:17" ht="25" customHeight="1" x14ac:dyDescent="0.2">
      <c r="B104" s="42"/>
      <c r="C104" s="43"/>
      <c r="D104" s="189"/>
      <c r="E104" s="190"/>
      <c r="F104" s="189"/>
      <c r="G104" s="190"/>
      <c r="H104" s="190"/>
      <c r="I104" s="220"/>
      <c r="J104" s="221"/>
      <c r="K104" s="222"/>
      <c r="L104" s="191"/>
      <c r="M104" s="192"/>
      <c r="N104" s="93"/>
      <c r="O104" s="93"/>
      <c r="P104" s="46"/>
      <c r="Q104" s="15"/>
    </row>
    <row r="105" spans="2:17" ht="25" customHeight="1" x14ac:dyDescent="0.2">
      <c r="B105" s="42"/>
      <c r="C105" s="43"/>
      <c r="D105" s="189"/>
      <c r="E105" s="190"/>
      <c r="F105" s="189"/>
      <c r="G105" s="190"/>
      <c r="H105" s="190"/>
      <c r="I105" s="220"/>
      <c r="J105" s="221"/>
      <c r="K105" s="222"/>
      <c r="L105" s="191"/>
      <c r="M105" s="192"/>
      <c r="N105" s="93"/>
      <c r="O105" s="93"/>
      <c r="P105" s="46"/>
      <c r="Q105" s="15"/>
    </row>
    <row r="106" spans="2:17" ht="25" customHeight="1" x14ac:dyDescent="0.2">
      <c r="B106" s="42"/>
      <c r="C106" s="43"/>
      <c r="D106" s="189"/>
      <c r="E106" s="190"/>
      <c r="F106" s="189"/>
      <c r="G106" s="190"/>
      <c r="H106" s="190"/>
      <c r="I106" s="220"/>
      <c r="J106" s="221"/>
      <c r="K106" s="222"/>
      <c r="L106" s="191"/>
      <c r="M106" s="192"/>
      <c r="N106" s="93"/>
      <c r="O106" s="93"/>
      <c r="P106" s="46"/>
      <c r="Q106" s="15"/>
    </row>
    <row r="107" spans="2:17" ht="25" customHeight="1" x14ac:dyDescent="0.2">
      <c r="B107" s="42"/>
      <c r="C107" s="43"/>
      <c r="D107" s="189"/>
      <c r="E107" s="190"/>
      <c r="F107" s="189"/>
      <c r="G107" s="190"/>
      <c r="H107" s="190"/>
      <c r="I107" s="220"/>
      <c r="J107" s="221"/>
      <c r="K107" s="222"/>
      <c r="L107" s="191"/>
      <c r="M107" s="192"/>
      <c r="N107" s="93"/>
      <c r="O107" s="93"/>
      <c r="P107" s="46"/>
      <c r="Q107" s="15"/>
    </row>
    <row r="108" spans="2:17" ht="25" customHeight="1" x14ac:dyDescent="0.2">
      <c r="B108" s="42"/>
      <c r="C108" s="43"/>
      <c r="D108" s="189"/>
      <c r="E108" s="190"/>
      <c r="F108" s="189"/>
      <c r="G108" s="190"/>
      <c r="H108" s="190"/>
      <c r="I108" s="220"/>
      <c r="J108" s="221"/>
      <c r="K108" s="222"/>
      <c r="L108" s="191"/>
      <c r="M108" s="192"/>
      <c r="N108" s="93"/>
      <c r="O108" s="93"/>
      <c r="P108" s="46"/>
      <c r="Q108" s="15"/>
    </row>
    <row r="109" spans="2:17" ht="25" customHeight="1" x14ac:dyDescent="0.2">
      <c r="B109" s="42"/>
      <c r="C109" s="43"/>
      <c r="D109" s="189"/>
      <c r="E109" s="190"/>
      <c r="F109" s="189"/>
      <c r="G109" s="190"/>
      <c r="H109" s="190"/>
      <c r="I109" s="220"/>
      <c r="J109" s="221"/>
      <c r="K109" s="222"/>
      <c r="L109" s="191"/>
      <c r="M109" s="192"/>
      <c r="N109" s="93"/>
      <c r="O109" s="93"/>
      <c r="P109" s="46"/>
      <c r="Q109" s="15"/>
    </row>
    <row r="110" spans="2:17" ht="25" customHeight="1" x14ac:dyDescent="0.2">
      <c r="B110" s="42"/>
      <c r="C110" s="43"/>
      <c r="D110" s="189"/>
      <c r="E110" s="190"/>
      <c r="F110" s="189"/>
      <c r="G110" s="190"/>
      <c r="H110" s="190"/>
      <c r="I110" s="220"/>
      <c r="J110" s="221"/>
      <c r="K110" s="222"/>
      <c r="L110" s="191"/>
      <c r="M110" s="192"/>
      <c r="N110" s="93"/>
      <c r="O110" s="93"/>
      <c r="P110" s="46"/>
      <c r="Q110" s="15"/>
    </row>
    <row r="111" spans="2:17" ht="25" customHeight="1" x14ac:dyDescent="0.2">
      <c r="B111" s="42"/>
      <c r="C111" s="43"/>
      <c r="D111" s="189"/>
      <c r="E111" s="190"/>
      <c r="F111" s="189"/>
      <c r="G111" s="190"/>
      <c r="H111" s="190"/>
      <c r="I111" s="220"/>
      <c r="J111" s="221"/>
      <c r="K111" s="222"/>
      <c r="L111" s="191"/>
      <c r="M111" s="192"/>
      <c r="N111" s="93"/>
      <c r="O111" s="93"/>
      <c r="P111" s="46"/>
      <c r="Q111" s="15"/>
    </row>
    <row r="112" spans="2:17" ht="25" customHeight="1" x14ac:dyDescent="0.2">
      <c r="B112" s="42"/>
      <c r="C112" s="43"/>
      <c r="D112" s="189"/>
      <c r="E112" s="190"/>
      <c r="F112" s="189"/>
      <c r="G112" s="190"/>
      <c r="H112" s="190"/>
      <c r="I112" s="220"/>
      <c r="J112" s="221"/>
      <c r="K112" s="222"/>
      <c r="L112" s="191"/>
      <c r="M112" s="192"/>
      <c r="N112" s="93"/>
      <c r="O112" s="93"/>
      <c r="P112" s="46"/>
      <c r="Q112" s="15"/>
    </row>
    <row r="113" spans="2:17" ht="25" customHeight="1" x14ac:dyDescent="0.2">
      <c r="B113" s="42"/>
      <c r="C113" s="43"/>
      <c r="D113" s="189"/>
      <c r="E113" s="190"/>
      <c r="F113" s="189"/>
      <c r="G113" s="190"/>
      <c r="H113" s="190"/>
      <c r="I113" s="220"/>
      <c r="J113" s="221"/>
      <c r="K113" s="222"/>
      <c r="L113" s="191"/>
      <c r="M113" s="192"/>
      <c r="N113" s="93"/>
      <c r="O113" s="93"/>
      <c r="P113" s="46"/>
      <c r="Q113" s="15"/>
    </row>
    <row r="114" spans="2:17" ht="25" customHeight="1" x14ac:dyDescent="0.2">
      <c r="B114" s="42"/>
      <c r="C114" s="43"/>
      <c r="D114" s="189"/>
      <c r="E114" s="190"/>
      <c r="F114" s="189"/>
      <c r="G114" s="190"/>
      <c r="H114" s="190"/>
      <c r="I114" s="220"/>
      <c r="J114" s="221"/>
      <c r="K114" s="222"/>
      <c r="L114" s="191"/>
      <c r="M114" s="192"/>
      <c r="N114" s="93"/>
      <c r="O114" s="93"/>
      <c r="P114" s="46"/>
      <c r="Q114" s="15"/>
    </row>
    <row r="115" spans="2:17" ht="25" customHeight="1" thickBot="1" x14ac:dyDescent="0.25">
      <c r="B115" s="47"/>
      <c r="C115" s="48"/>
      <c r="D115" s="193"/>
      <c r="E115" s="194"/>
      <c r="F115" s="193"/>
      <c r="G115" s="194"/>
      <c r="H115" s="194"/>
      <c r="I115" s="223"/>
      <c r="J115" s="224"/>
      <c r="K115" s="225"/>
      <c r="L115" s="195"/>
      <c r="M115" s="196"/>
      <c r="N115" s="94"/>
      <c r="O115" s="94"/>
      <c r="P115" s="52"/>
      <c r="Q115" s="53"/>
    </row>
    <row r="116" spans="2:17" ht="25" customHeight="1" thickBot="1" x14ac:dyDescent="0.25">
      <c r="D116" s="95"/>
      <c r="E116" s="95"/>
      <c r="F116" s="95"/>
      <c r="G116" s="95"/>
      <c r="H116" s="95"/>
      <c r="I116" s="95"/>
      <c r="J116" s="95"/>
      <c r="K116" s="95"/>
      <c r="L116" s="95"/>
      <c r="M116" s="95"/>
      <c r="N116" s="95"/>
      <c r="O116" s="96" t="s">
        <v>38</v>
      </c>
      <c r="P116" s="97">
        <f>SUM(P97:P115)</f>
        <v>90</v>
      </c>
      <c r="Q116" s="98"/>
    </row>
    <row r="117" spans="2:17" ht="15" customHeight="1" x14ac:dyDescent="0.2">
      <c r="B117" s="177" t="s">
        <v>84</v>
      </c>
      <c r="C117" s="137"/>
      <c r="D117" s="137"/>
      <c r="E117" s="137"/>
      <c r="F117" s="137"/>
      <c r="G117" s="137"/>
      <c r="H117" s="137"/>
      <c r="I117" s="137"/>
      <c r="J117" s="137"/>
      <c r="K117" s="137"/>
      <c r="L117" s="137"/>
    </row>
    <row r="118" spans="2:17" ht="15" customHeight="1" x14ac:dyDescent="0.2">
      <c r="B118" s="99" t="s">
        <v>85</v>
      </c>
    </row>
    <row r="119" spans="2:17" ht="32" customHeight="1" x14ac:dyDescent="0.2"/>
    <row r="120" spans="2:17" ht="14" customHeight="1" x14ac:dyDescent="0.2">
      <c r="B120" s="130" t="s">
        <v>40</v>
      </c>
      <c r="C120" s="133"/>
      <c r="D120" s="134"/>
      <c r="E120" s="134"/>
      <c r="F120" s="134"/>
      <c r="G120" s="134"/>
      <c r="H120" s="134"/>
      <c r="I120" s="134"/>
      <c r="J120" s="134"/>
      <c r="K120" s="134"/>
      <c r="L120" s="134"/>
      <c r="M120" s="134"/>
      <c r="N120" s="134"/>
      <c r="O120" s="134"/>
      <c r="P120" s="134"/>
      <c r="Q120" s="135"/>
    </row>
    <row r="121" spans="2:17" ht="14" customHeight="1" x14ac:dyDescent="0.2">
      <c r="B121" s="131"/>
      <c r="C121" s="136"/>
      <c r="D121" s="137"/>
      <c r="E121" s="137"/>
      <c r="F121" s="137"/>
      <c r="G121" s="137"/>
      <c r="H121" s="137"/>
      <c r="I121" s="137"/>
      <c r="J121" s="137"/>
      <c r="K121" s="137"/>
      <c r="L121" s="137"/>
      <c r="M121" s="137"/>
      <c r="N121" s="137"/>
      <c r="O121" s="137"/>
      <c r="P121" s="137"/>
      <c r="Q121" s="138"/>
    </row>
    <row r="122" spans="2:17" ht="12" customHeight="1" x14ac:dyDescent="0.2">
      <c r="B122" s="131"/>
      <c r="C122" s="136"/>
      <c r="D122" s="137"/>
      <c r="E122" s="137"/>
      <c r="F122" s="137"/>
      <c r="G122" s="137"/>
      <c r="H122" s="137"/>
      <c r="I122" s="137"/>
      <c r="J122" s="137"/>
      <c r="K122" s="137"/>
      <c r="L122" s="137"/>
      <c r="M122" s="137"/>
      <c r="N122" s="137"/>
      <c r="O122" s="137"/>
      <c r="P122" s="137"/>
      <c r="Q122" s="138"/>
    </row>
    <row r="123" spans="2:17" ht="12" customHeight="1" x14ac:dyDescent="0.2">
      <c r="B123" s="131"/>
      <c r="C123" s="136"/>
      <c r="D123" s="137"/>
      <c r="E123" s="137"/>
      <c r="F123" s="137"/>
      <c r="G123" s="137"/>
      <c r="H123" s="137"/>
      <c r="I123" s="137"/>
      <c r="J123" s="137"/>
      <c r="K123" s="137"/>
      <c r="L123" s="137"/>
      <c r="M123" s="137"/>
      <c r="N123" s="137"/>
      <c r="O123" s="137"/>
      <c r="P123" s="137"/>
      <c r="Q123" s="138"/>
    </row>
    <row r="124" spans="2:17" ht="12" customHeight="1" x14ac:dyDescent="0.2">
      <c r="B124" s="131"/>
      <c r="C124" s="136"/>
      <c r="D124" s="137"/>
      <c r="E124" s="137"/>
      <c r="F124" s="137"/>
      <c r="G124" s="137"/>
      <c r="H124" s="137"/>
      <c r="I124" s="137"/>
      <c r="J124" s="137"/>
      <c r="K124" s="137"/>
      <c r="L124" s="137"/>
      <c r="M124" s="137"/>
      <c r="N124" s="137"/>
      <c r="O124" s="137"/>
      <c r="P124" s="137"/>
      <c r="Q124" s="138"/>
    </row>
    <row r="125" spans="2:17" ht="12" customHeight="1" x14ac:dyDescent="0.2">
      <c r="B125" s="132"/>
      <c r="C125" s="139"/>
      <c r="D125" s="140"/>
      <c r="E125" s="140"/>
      <c r="F125" s="140"/>
      <c r="G125" s="140"/>
      <c r="H125" s="140"/>
      <c r="I125" s="140"/>
      <c r="J125" s="140"/>
      <c r="K125" s="140"/>
      <c r="L125" s="140"/>
      <c r="M125" s="140"/>
      <c r="N125" s="140"/>
      <c r="O125" s="140"/>
      <c r="P125" s="140"/>
      <c r="Q125" s="141"/>
    </row>
    <row r="126" spans="2:17" ht="36" customHeight="1" x14ac:dyDescent="0.2"/>
    <row r="127" spans="2:17" ht="28" customHeight="1" x14ac:dyDescent="0.2">
      <c r="B127" s="100" t="s">
        <v>86</v>
      </c>
      <c r="C127" s="101"/>
      <c r="D127" s="101"/>
      <c r="E127" s="101"/>
      <c r="F127" s="101"/>
      <c r="G127" s="101"/>
    </row>
    <row r="128" spans="2:17" ht="16" customHeight="1" x14ac:dyDescent="0.2"/>
    <row r="129" spans="2:19" ht="74" customHeight="1" x14ac:dyDescent="0.2">
      <c r="B129" s="133" t="s">
        <v>55</v>
      </c>
      <c r="C129" s="204"/>
      <c r="D129" s="204"/>
      <c r="E129" s="102">
        <v>80</v>
      </c>
      <c r="F129" s="25"/>
      <c r="G129" s="205" t="s">
        <v>87</v>
      </c>
      <c r="H129" s="206"/>
      <c r="I129" s="103">
        <f>SUM(P137:P154)</f>
        <v>150</v>
      </c>
      <c r="J129" s="25"/>
      <c r="L129" s="201" t="str">
        <f>IF(AND(I130&gt;=20,I131&gt;=20,I129&gt;=80,I133="Oui"),"Vous avez documenté suffisamment de crédits dans ce domaine.","ATTENTION : Vous n’avez pas documenté suffisamment de crédits dans ce domaine.")</f>
        <v>Vous avez documenté suffisamment de crédits dans ce domaine.</v>
      </c>
      <c r="M129" s="207"/>
      <c r="N129" s="207"/>
      <c r="O129" s="207"/>
      <c r="P129" s="207"/>
      <c r="Q129" s="208"/>
      <c r="R129" s="25"/>
      <c r="S129" s="25"/>
    </row>
    <row r="130" spans="2:19" ht="74" customHeight="1" x14ac:dyDescent="0.2">
      <c r="B130" s="209" t="s">
        <v>88</v>
      </c>
      <c r="C130" s="210"/>
      <c r="D130" s="210"/>
      <c r="E130" s="104" t="s">
        <v>89</v>
      </c>
      <c r="F130" s="25"/>
      <c r="G130" s="211" t="s">
        <v>90</v>
      </c>
      <c r="H130" s="212"/>
      <c r="I130" s="81">
        <f>SUMIF(I137:I154,"Séminaire",P137:P154)</f>
        <v>50</v>
      </c>
      <c r="J130" s="25"/>
      <c r="L130" s="213" t="str">
        <f>IF((I130&gt;=20),"Vous avez documenté suffisamment de crédits pour des séminaires dans ce domaine.","ATTENTION : Vous n’avez pas documenté suffisamment de crédits pour des séminaires dans ce domaine.")</f>
        <v>Vous avez documenté suffisamment de crédits pour des séminaires dans ce domaine.</v>
      </c>
      <c r="M130" s="214"/>
      <c r="N130" s="214"/>
      <c r="O130" s="214"/>
      <c r="P130" s="214"/>
      <c r="Q130" s="215"/>
      <c r="R130" s="25"/>
      <c r="S130" s="25"/>
    </row>
    <row r="131" spans="2:19" ht="74" customHeight="1" x14ac:dyDescent="0.2">
      <c r="B131" s="216" t="s">
        <v>91</v>
      </c>
      <c r="C131" s="217"/>
      <c r="D131" s="217"/>
      <c r="E131" s="105" t="s">
        <v>89</v>
      </c>
      <c r="F131" s="25"/>
      <c r="G131" s="218" t="s">
        <v>92</v>
      </c>
      <c r="H131" s="219"/>
      <c r="I131" s="106">
        <f>SUMIF(I137:I154,"Atelier",P137:P154)</f>
        <v>50</v>
      </c>
      <c r="J131" s="25"/>
      <c r="L131" s="213" t="str">
        <f>IF((I131&gt;=20),"Vous avez documenté suffisamment de crédits pour des ateliers dans ce domaine.","ATTENTION : Vous n’avez pas documenté suffisamment de crédits pour des ateliers dans ce domaine.")</f>
        <v>Vous avez documenté suffisamment de crédits pour des ateliers dans ce domaine.</v>
      </c>
      <c r="M131" s="214"/>
      <c r="N131" s="214"/>
      <c r="O131" s="214"/>
      <c r="P131" s="214"/>
      <c r="Q131" s="215"/>
      <c r="R131" s="25"/>
      <c r="S131" s="25"/>
    </row>
    <row r="132" spans="2:19" ht="13" customHeight="1" x14ac:dyDescent="0.2">
      <c r="G132" s="84"/>
      <c r="H132" s="84"/>
    </row>
    <row r="133" spans="2:19" ht="66" customHeight="1" x14ac:dyDescent="0.2">
      <c r="G133" s="198" t="s">
        <v>74</v>
      </c>
      <c r="H133" s="200"/>
      <c r="I133" s="89" t="str">
        <f>IF(AND(COUNTIF(B137:B154,"Connaissances générales")&gt;0,COUNTIF(B137:B154,"Connaissances juridiques de base")&gt;0,COUNTIF(B137:B154,"Connaissances en droit pénal")&gt;0),"Oui","Non")</f>
        <v>Oui</v>
      </c>
    </row>
    <row r="134" spans="2:19" ht="13" customHeight="1" x14ac:dyDescent="0.2"/>
    <row r="135" spans="2:19" ht="13" customHeight="1" x14ac:dyDescent="0.2"/>
    <row r="136" spans="2:19" ht="53" customHeight="1" thickBot="1" x14ac:dyDescent="0.25">
      <c r="B136" s="92" t="s">
        <v>75</v>
      </c>
      <c r="C136" s="35" t="s">
        <v>76</v>
      </c>
      <c r="D136" s="202" t="s">
        <v>77</v>
      </c>
      <c r="E136" s="203"/>
      <c r="F136" s="202" t="s">
        <v>78</v>
      </c>
      <c r="G136" s="203"/>
      <c r="H136" s="203"/>
      <c r="I136" s="202" t="s">
        <v>79</v>
      </c>
      <c r="J136" s="203"/>
      <c r="K136" s="203"/>
      <c r="L136" s="202" t="s">
        <v>80</v>
      </c>
      <c r="M136" s="203"/>
      <c r="N136" s="35" t="s">
        <v>34</v>
      </c>
      <c r="O136" s="35" t="s">
        <v>35</v>
      </c>
      <c r="P136" s="35" t="s">
        <v>81</v>
      </c>
      <c r="Q136" s="36" t="s">
        <v>11</v>
      </c>
    </row>
    <row r="137" spans="2:19" ht="31" customHeight="1" x14ac:dyDescent="0.2">
      <c r="B137" s="42" t="s">
        <v>82</v>
      </c>
      <c r="C137" s="43"/>
      <c r="D137" s="189"/>
      <c r="E137" s="190"/>
      <c r="F137" s="189"/>
      <c r="G137" s="190"/>
      <c r="H137" s="190"/>
      <c r="I137" s="189" t="s">
        <v>93</v>
      </c>
      <c r="J137" s="190"/>
      <c r="K137" s="190"/>
      <c r="L137" s="191"/>
      <c r="M137" s="192"/>
      <c r="N137" s="93"/>
      <c r="O137" s="93"/>
      <c r="P137" s="46">
        <v>50</v>
      </c>
      <c r="Q137" s="15"/>
    </row>
    <row r="138" spans="2:19" ht="25" customHeight="1" x14ac:dyDescent="0.2">
      <c r="B138" s="42" t="s">
        <v>83</v>
      </c>
      <c r="C138" s="43"/>
      <c r="D138" s="189"/>
      <c r="E138" s="190"/>
      <c r="F138" s="189"/>
      <c r="G138" s="190"/>
      <c r="H138" s="190"/>
      <c r="I138" s="189" t="s">
        <v>94</v>
      </c>
      <c r="J138" s="190"/>
      <c r="K138" s="190"/>
      <c r="L138" s="191"/>
      <c r="M138" s="192"/>
      <c r="N138" s="93"/>
      <c r="O138" s="93"/>
      <c r="P138" s="46">
        <v>50</v>
      </c>
      <c r="Q138" s="15"/>
    </row>
    <row r="139" spans="2:19" ht="25" customHeight="1" x14ac:dyDescent="0.2">
      <c r="B139" s="42" t="s">
        <v>95</v>
      </c>
      <c r="C139" s="43"/>
      <c r="D139" s="189"/>
      <c r="E139" s="190"/>
      <c r="F139" s="189"/>
      <c r="G139" s="190"/>
      <c r="H139" s="190"/>
      <c r="I139" s="189"/>
      <c r="J139" s="190"/>
      <c r="K139" s="190"/>
      <c r="L139" s="191"/>
      <c r="M139" s="192"/>
      <c r="N139" s="93"/>
      <c r="O139" s="93"/>
      <c r="P139" s="46">
        <v>50</v>
      </c>
      <c r="Q139" s="15"/>
    </row>
    <row r="140" spans="2:19" ht="25" customHeight="1" x14ac:dyDescent="0.2">
      <c r="B140" s="42"/>
      <c r="C140" s="43"/>
      <c r="D140" s="189"/>
      <c r="E140" s="190"/>
      <c r="F140" s="189"/>
      <c r="G140" s="190"/>
      <c r="H140" s="190"/>
      <c r="I140" s="189"/>
      <c r="J140" s="190"/>
      <c r="K140" s="190"/>
      <c r="L140" s="191"/>
      <c r="M140" s="192"/>
      <c r="N140" s="93"/>
      <c r="O140" s="93"/>
      <c r="P140" s="46"/>
      <c r="Q140" s="15"/>
    </row>
    <row r="141" spans="2:19" ht="25" customHeight="1" x14ac:dyDescent="0.2">
      <c r="B141" s="42"/>
      <c r="C141" s="43"/>
      <c r="D141" s="189"/>
      <c r="E141" s="190"/>
      <c r="F141" s="189"/>
      <c r="G141" s="190"/>
      <c r="H141" s="190"/>
      <c r="I141" s="189"/>
      <c r="J141" s="190"/>
      <c r="K141" s="190"/>
      <c r="L141" s="191"/>
      <c r="M141" s="192"/>
      <c r="N141" s="93"/>
      <c r="O141" s="93"/>
      <c r="P141" s="46"/>
      <c r="Q141" s="15"/>
    </row>
    <row r="142" spans="2:19" ht="25" customHeight="1" x14ac:dyDescent="0.2">
      <c r="B142" s="42"/>
      <c r="C142" s="43"/>
      <c r="D142" s="189"/>
      <c r="E142" s="190"/>
      <c r="F142" s="189"/>
      <c r="G142" s="190"/>
      <c r="H142" s="190"/>
      <c r="I142" s="189"/>
      <c r="J142" s="190"/>
      <c r="K142" s="190"/>
      <c r="L142" s="191"/>
      <c r="M142" s="192"/>
      <c r="N142" s="93"/>
      <c r="O142" s="93"/>
      <c r="P142" s="46"/>
      <c r="Q142" s="15"/>
    </row>
    <row r="143" spans="2:19" ht="25" customHeight="1" x14ac:dyDescent="0.2">
      <c r="B143" s="42"/>
      <c r="C143" s="43"/>
      <c r="D143" s="189"/>
      <c r="E143" s="190"/>
      <c r="F143" s="189"/>
      <c r="G143" s="190"/>
      <c r="H143" s="190"/>
      <c r="I143" s="189"/>
      <c r="J143" s="190"/>
      <c r="K143" s="190"/>
      <c r="L143" s="191"/>
      <c r="M143" s="192"/>
      <c r="N143" s="93"/>
      <c r="O143" s="93"/>
      <c r="P143" s="46"/>
      <c r="Q143" s="15"/>
    </row>
    <row r="144" spans="2:19" ht="25" customHeight="1" x14ac:dyDescent="0.2">
      <c r="B144" s="42"/>
      <c r="C144" s="43"/>
      <c r="D144" s="189"/>
      <c r="E144" s="190"/>
      <c r="F144" s="189"/>
      <c r="G144" s="190"/>
      <c r="H144" s="190"/>
      <c r="I144" s="189"/>
      <c r="J144" s="190"/>
      <c r="K144" s="190"/>
      <c r="L144" s="191"/>
      <c r="M144" s="192"/>
      <c r="N144" s="93"/>
      <c r="O144" s="93"/>
      <c r="P144" s="46"/>
      <c r="Q144" s="15"/>
    </row>
    <row r="145" spans="2:17" ht="25" customHeight="1" x14ac:dyDescent="0.2">
      <c r="B145" s="42"/>
      <c r="C145" s="43"/>
      <c r="D145" s="189"/>
      <c r="E145" s="190"/>
      <c r="F145" s="189"/>
      <c r="G145" s="190"/>
      <c r="H145" s="190"/>
      <c r="I145" s="189"/>
      <c r="J145" s="190"/>
      <c r="K145" s="190"/>
      <c r="L145" s="191"/>
      <c r="M145" s="192"/>
      <c r="N145" s="93"/>
      <c r="O145" s="93"/>
      <c r="P145" s="46"/>
      <c r="Q145" s="15"/>
    </row>
    <row r="146" spans="2:17" ht="25" customHeight="1" x14ac:dyDescent="0.2">
      <c r="B146" s="42"/>
      <c r="C146" s="43"/>
      <c r="D146" s="189"/>
      <c r="E146" s="190"/>
      <c r="F146" s="189"/>
      <c r="G146" s="190"/>
      <c r="H146" s="190"/>
      <c r="I146" s="189"/>
      <c r="J146" s="190"/>
      <c r="K146" s="190"/>
      <c r="L146" s="191"/>
      <c r="M146" s="192"/>
      <c r="N146" s="93"/>
      <c r="O146" s="93"/>
      <c r="P146" s="46"/>
      <c r="Q146" s="15"/>
    </row>
    <row r="147" spans="2:17" ht="25" customHeight="1" x14ac:dyDescent="0.2">
      <c r="B147" s="42"/>
      <c r="C147" s="43"/>
      <c r="D147" s="189"/>
      <c r="E147" s="190"/>
      <c r="F147" s="189"/>
      <c r="G147" s="190"/>
      <c r="H147" s="190"/>
      <c r="I147" s="189"/>
      <c r="J147" s="190"/>
      <c r="K147" s="190"/>
      <c r="L147" s="191"/>
      <c r="M147" s="192"/>
      <c r="N147" s="93"/>
      <c r="O147" s="93"/>
      <c r="P147" s="46"/>
      <c r="Q147" s="15"/>
    </row>
    <row r="148" spans="2:17" ht="25" customHeight="1" x14ac:dyDescent="0.2">
      <c r="B148" s="42"/>
      <c r="C148" s="43"/>
      <c r="D148" s="189"/>
      <c r="E148" s="190"/>
      <c r="F148" s="189"/>
      <c r="G148" s="190"/>
      <c r="H148" s="190"/>
      <c r="I148" s="189"/>
      <c r="J148" s="190"/>
      <c r="K148" s="190"/>
      <c r="L148" s="191"/>
      <c r="M148" s="192"/>
      <c r="N148" s="93"/>
      <c r="O148" s="93"/>
      <c r="P148" s="46"/>
      <c r="Q148" s="15"/>
    </row>
    <row r="149" spans="2:17" ht="25" customHeight="1" x14ac:dyDescent="0.2">
      <c r="B149" s="42"/>
      <c r="C149" s="43"/>
      <c r="D149" s="189"/>
      <c r="E149" s="190"/>
      <c r="F149" s="189"/>
      <c r="G149" s="190"/>
      <c r="H149" s="190"/>
      <c r="I149" s="189"/>
      <c r="J149" s="190"/>
      <c r="K149" s="190"/>
      <c r="L149" s="191"/>
      <c r="M149" s="192"/>
      <c r="N149" s="93"/>
      <c r="O149" s="93"/>
      <c r="P149" s="46"/>
      <c r="Q149" s="15"/>
    </row>
    <row r="150" spans="2:17" ht="25" customHeight="1" x14ac:dyDescent="0.2">
      <c r="B150" s="42"/>
      <c r="C150" s="43"/>
      <c r="D150" s="189"/>
      <c r="E150" s="190"/>
      <c r="F150" s="189"/>
      <c r="G150" s="190"/>
      <c r="H150" s="190"/>
      <c r="I150" s="189"/>
      <c r="J150" s="190"/>
      <c r="K150" s="190"/>
      <c r="L150" s="191"/>
      <c r="M150" s="192"/>
      <c r="N150" s="93"/>
      <c r="O150" s="93"/>
      <c r="P150" s="46"/>
      <c r="Q150" s="15"/>
    </row>
    <row r="151" spans="2:17" ht="25" customHeight="1" x14ac:dyDescent="0.2">
      <c r="B151" s="42"/>
      <c r="C151" s="43"/>
      <c r="D151" s="189"/>
      <c r="E151" s="190"/>
      <c r="F151" s="189"/>
      <c r="G151" s="190"/>
      <c r="H151" s="190"/>
      <c r="I151" s="189"/>
      <c r="J151" s="190"/>
      <c r="K151" s="190"/>
      <c r="L151" s="191"/>
      <c r="M151" s="192"/>
      <c r="N151" s="93"/>
      <c r="O151" s="93"/>
      <c r="P151" s="46"/>
      <c r="Q151" s="15"/>
    </row>
    <row r="152" spans="2:17" ht="25" customHeight="1" x14ac:dyDescent="0.2">
      <c r="B152" s="42"/>
      <c r="C152" s="43"/>
      <c r="D152" s="189"/>
      <c r="E152" s="190"/>
      <c r="F152" s="189"/>
      <c r="G152" s="190"/>
      <c r="H152" s="190"/>
      <c r="I152" s="189"/>
      <c r="J152" s="190"/>
      <c r="K152" s="190"/>
      <c r="L152" s="191"/>
      <c r="M152" s="192"/>
      <c r="N152" s="93"/>
      <c r="O152" s="93"/>
      <c r="P152" s="46"/>
      <c r="Q152" s="15"/>
    </row>
    <row r="153" spans="2:17" ht="25" customHeight="1" x14ac:dyDescent="0.2">
      <c r="B153" s="42"/>
      <c r="C153" s="43"/>
      <c r="D153" s="189"/>
      <c r="E153" s="190"/>
      <c r="F153" s="189"/>
      <c r="G153" s="190"/>
      <c r="H153" s="190"/>
      <c r="I153" s="189"/>
      <c r="J153" s="190"/>
      <c r="K153" s="190"/>
      <c r="L153" s="191"/>
      <c r="M153" s="192"/>
      <c r="N153" s="93"/>
      <c r="O153" s="93"/>
      <c r="P153" s="46"/>
      <c r="Q153" s="15"/>
    </row>
    <row r="154" spans="2:17" ht="25" customHeight="1" thickBot="1" x14ac:dyDescent="0.25">
      <c r="B154" s="47"/>
      <c r="C154" s="48"/>
      <c r="D154" s="193"/>
      <c r="E154" s="194"/>
      <c r="F154" s="193"/>
      <c r="G154" s="194"/>
      <c r="H154" s="194"/>
      <c r="I154" s="193"/>
      <c r="J154" s="194"/>
      <c r="K154" s="194"/>
      <c r="L154" s="195"/>
      <c r="M154" s="196"/>
      <c r="N154" s="94"/>
      <c r="O154" s="94"/>
      <c r="P154" s="52"/>
      <c r="Q154" s="53"/>
    </row>
    <row r="155" spans="2:17" ht="25" customHeight="1" thickBot="1" x14ac:dyDescent="0.25">
      <c r="D155" s="95"/>
      <c r="E155" s="95"/>
      <c r="F155" s="95"/>
      <c r="G155" s="95"/>
      <c r="H155" s="95"/>
      <c r="I155" s="95"/>
      <c r="J155" s="95"/>
      <c r="K155" s="95"/>
      <c r="L155" s="95"/>
      <c r="M155" s="95"/>
      <c r="N155" s="95"/>
      <c r="O155" s="96" t="s">
        <v>38</v>
      </c>
      <c r="P155" s="97">
        <f>SUM(P137:P154)</f>
        <v>150</v>
      </c>
      <c r="Q155" s="98"/>
    </row>
    <row r="156" spans="2:17" ht="25" customHeight="1" x14ac:dyDescent="0.2">
      <c r="B156" s="177" t="s">
        <v>84</v>
      </c>
      <c r="C156" s="137"/>
      <c r="D156" s="137"/>
      <c r="E156" s="137"/>
      <c r="F156" s="137"/>
      <c r="G156" s="137"/>
      <c r="H156" s="137"/>
      <c r="I156" s="137"/>
      <c r="J156" s="137"/>
      <c r="K156" s="137"/>
      <c r="L156" s="137"/>
    </row>
    <row r="157" spans="2:17" ht="25" customHeight="1" x14ac:dyDescent="0.2">
      <c r="B157" s="99" t="s">
        <v>85</v>
      </c>
    </row>
    <row r="158" spans="2:17" ht="13" customHeight="1" x14ac:dyDescent="0.2">
      <c r="B158" s="99"/>
    </row>
    <row r="159" spans="2:17" ht="13" customHeight="1" x14ac:dyDescent="0.2">
      <c r="B159" s="130" t="s">
        <v>40</v>
      </c>
      <c r="C159" s="133"/>
      <c r="D159" s="134"/>
      <c r="E159" s="134"/>
      <c r="F159" s="134"/>
      <c r="G159" s="134"/>
      <c r="H159" s="134"/>
      <c r="I159" s="134"/>
      <c r="J159" s="134"/>
      <c r="K159" s="134"/>
      <c r="L159" s="134"/>
      <c r="M159" s="134"/>
      <c r="N159" s="134"/>
      <c r="O159" s="134"/>
      <c r="P159" s="134"/>
      <c r="Q159" s="135"/>
    </row>
    <row r="160" spans="2:17" ht="15" customHeight="1" x14ac:dyDescent="0.2">
      <c r="B160" s="131"/>
      <c r="C160" s="136"/>
      <c r="D160" s="137"/>
      <c r="E160" s="137"/>
      <c r="F160" s="137"/>
      <c r="G160" s="137"/>
      <c r="H160" s="137"/>
      <c r="I160" s="137"/>
      <c r="J160" s="137"/>
      <c r="K160" s="137"/>
      <c r="L160" s="137"/>
      <c r="M160" s="137"/>
      <c r="N160" s="137"/>
      <c r="O160" s="137"/>
      <c r="P160" s="137"/>
      <c r="Q160" s="138"/>
    </row>
    <row r="161" spans="2:19" ht="13" customHeight="1" x14ac:dyDescent="0.2">
      <c r="B161" s="131"/>
      <c r="C161" s="136"/>
      <c r="D161" s="137"/>
      <c r="E161" s="137"/>
      <c r="F161" s="137"/>
      <c r="G161" s="137"/>
      <c r="H161" s="137"/>
      <c r="I161" s="137"/>
      <c r="J161" s="137"/>
      <c r="K161" s="137"/>
      <c r="L161" s="137"/>
      <c r="M161" s="137"/>
      <c r="N161" s="137"/>
      <c r="O161" s="137"/>
      <c r="P161" s="137"/>
      <c r="Q161" s="138"/>
    </row>
    <row r="162" spans="2:19" ht="12" customHeight="1" x14ac:dyDescent="0.2">
      <c r="B162" s="131"/>
      <c r="C162" s="136"/>
      <c r="D162" s="137"/>
      <c r="E162" s="137"/>
      <c r="F162" s="137"/>
      <c r="G162" s="137"/>
      <c r="H162" s="137"/>
      <c r="I162" s="137"/>
      <c r="J162" s="137"/>
      <c r="K162" s="137"/>
      <c r="L162" s="137"/>
      <c r="M162" s="137"/>
      <c r="N162" s="137"/>
      <c r="O162" s="137"/>
      <c r="P162" s="137"/>
      <c r="Q162" s="138"/>
    </row>
    <row r="163" spans="2:19" ht="12" customHeight="1" x14ac:dyDescent="0.2">
      <c r="B163" s="131"/>
      <c r="C163" s="136"/>
      <c r="D163" s="137"/>
      <c r="E163" s="137"/>
      <c r="F163" s="137"/>
      <c r="G163" s="137"/>
      <c r="H163" s="137"/>
      <c r="I163" s="137"/>
      <c r="J163" s="137"/>
      <c r="K163" s="137"/>
      <c r="L163" s="137"/>
      <c r="M163" s="137"/>
      <c r="N163" s="137"/>
      <c r="O163" s="137"/>
      <c r="P163" s="137"/>
      <c r="Q163" s="138"/>
    </row>
    <row r="164" spans="2:19" ht="12" customHeight="1" x14ac:dyDescent="0.2">
      <c r="B164" s="132"/>
      <c r="C164" s="139"/>
      <c r="D164" s="140"/>
      <c r="E164" s="140"/>
      <c r="F164" s="140"/>
      <c r="G164" s="140"/>
      <c r="H164" s="140"/>
      <c r="I164" s="140"/>
      <c r="J164" s="140"/>
      <c r="K164" s="140"/>
      <c r="L164" s="140"/>
      <c r="M164" s="140"/>
      <c r="N164" s="140"/>
      <c r="O164" s="140"/>
      <c r="P164" s="140"/>
      <c r="Q164" s="141"/>
    </row>
    <row r="165" spans="2:19" ht="12" customHeight="1" x14ac:dyDescent="0.2"/>
    <row r="166" spans="2:19" ht="30" customHeight="1" x14ac:dyDescent="0.2">
      <c r="B166" s="197" t="s">
        <v>96</v>
      </c>
      <c r="C166" s="197"/>
      <c r="D166" s="197"/>
      <c r="E166" s="197"/>
      <c r="F166" s="197"/>
      <c r="G166" s="197"/>
      <c r="H166" s="137"/>
      <c r="I166" s="137"/>
      <c r="J166" s="137"/>
      <c r="K166" s="137"/>
      <c r="L166" s="137"/>
      <c r="M166" s="137"/>
      <c r="N166" s="137"/>
      <c r="O166" s="137"/>
      <c r="P166" s="137"/>
    </row>
    <row r="167" spans="2:19" ht="13" customHeight="1" x14ac:dyDescent="0.2"/>
    <row r="168" spans="2:19" ht="58" customHeight="1" x14ac:dyDescent="0.2">
      <c r="B168" s="86" t="s">
        <v>72</v>
      </c>
      <c r="C168" s="87">
        <v>60</v>
      </c>
      <c r="D168" s="88"/>
      <c r="E168" s="198" t="s">
        <v>73</v>
      </c>
      <c r="F168" s="199"/>
      <c r="G168" s="89">
        <f>SUM(P172:P189)</f>
        <v>0</v>
      </c>
      <c r="I168" s="198" t="s">
        <v>74</v>
      </c>
      <c r="J168" s="200"/>
      <c r="K168" s="89" t="str">
        <f>IF(AND(COUNTIF(B172:B189,"Connaissances générales")&gt;0,COUNTIF(B172:B189,"Connaissances juridiques de base")&gt;0,COUNTIF(B172:B189,"Connaissances en droit pénal")&gt;0),"Oui","Non")</f>
        <v>Non</v>
      </c>
      <c r="L168" s="90"/>
      <c r="M168" s="91"/>
      <c r="N168" s="201" t="str">
        <f>IF((G168&gt;=60),"Vous avez documenté suffisamment de crédits dans ce domaine.","ATTENTION : Vous n’avez pas documenté suffisamment de crédits dans ce domaine.")</f>
        <v>ATTENTION : Vous n’avez pas documenté suffisamment de crédits dans ce domaine.</v>
      </c>
      <c r="O168" s="175"/>
      <c r="P168" s="175"/>
      <c r="Q168" s="176"/>
    </row>
    <row r="169" spans="2:19" ht="15" customHeight="1" thickBot="1" x14ac:dyDescent="0.25">
      <c r="R169" s="25"/>
      <c r="S169" s="25"/>
    </row>
    <row r="170" spans="2:19" ht="13" hidden="1" customHeight="1" x14ac:dyDescent="0.2"/>
    <row r="171" spans="2:19" ht="61" customHeight="1" thickBot="1" x14ac:dyDescent="0.25">
      <c r="B171" s="92" t="s">
        <v>75</v>
      </c>
      <c r="C171" s="35" t="s">
        <v>76</v>
      </c>
      <c r="D171" s="202" t="s">
        <v>77</v>
      </c>
      <c r="E171" s="203"/>
      <c r="F171" s="202" t="s">
        <v>78</v>
      </c>
      <c r="G171" s="203"/>
      <c r="H171" s="203"/>
      <c r="I171" s="202" t="s">
        <v>79</v>
      </c>
      <c r="J171" s="203"/>
      <c r="K171" s="203"/>
      <c r="L171" s="202" t="s">
        <v>80</v>
      </c>
      <c r="M171" s="203"/>
      <c r="N171" s="35" t="s">
        <v>34</v>
      </c>
      <c r="O171" s="35" t="s">
        <v>35</v>
      </c>
      <c r="P171" s="35" t="s">
        <v>81</v>
      </c>
      <c r="Q171" s="36" t="s">
        <v>11</v>
      </c>
    </row>
    <row r="172" spans="2:19" ht="30" customHeight="1" x14ac:dyDescent="0.2">
      <c r="B172" s="42" t="s">
        <v>83</v>
      </c>
      <c r="C172" s="43"/>
      <c r="D172" s="189"/>
      <c r="E172" s="190"/>
      <c r="F172" s="189"/>
      <c r="G172" s="190"/>
      <c r="H172" s="190"/>
      <c r="I172" s="189"/>
      <c r="J172" s="190"/>
      <c r="K172" s="190"/>
      <c r="L172" s="191"/>
      <c r="M172" s="192"/>
      <c r="N172" s="93"/>
      <c r="O172" s="93"/>
      <c r="P172" s="46"/>
      <c r="Q172" s="15"/>
    </row>
    <row r="173" spans="2:19" ht="25" customHeight="1" x14ac:dyDescent="0.2">
      <c r="B173" s="42"/>
      <c r="C173" s="43"/>
      <c r="D173" s="189"/>
      <c r="E173" s="190"/>
      <c r="F173" s="189"/>
      <c r="G173" s="190"/>
      <c r="H173" s="190"/>
      <c r="I173" s="189"/>
      <c r="J173" s="190"/>
      <c r="K173" s="190"/>
      <c r="L173" s="191"/>
      <c r="M173" s="192"/>
      <c r="N173" s="93"/>
      <c r="O173" s="93"/>
      <c r="P173" s="46"/>
      <c r="Q173" s="15"/>
    </row>
    <row r="174" spans="2:19" ht="25" customHeight="1" x14ac:dyDescent="0.2">
      <c r="B174" s="42"/>
      <c r="C174" s="43"/>
      <c r="D174" s="189"/>
      <c r="E174" s="190"/>
      <c r="F174" s="189"/>
      <c r="G174" s="190"/>
      <c r="H174" s="190"/>
      <c r="I174" s="189"/>
      <c r="J174" s="190"/>
      <c r="K174" s="190"/>
      <c r="L174" s="191"/>
      <c r="M174" s="192"/>
      <c r="N174" s="93"/>
      <c r="O174" s="93"/>
      <c r="P174" s="46"/>
      <c r="Q174" s="15"/>
    </row>
    <row r="175" spans="2:19" ht="25" customHeight="1" x14ac:dyDescent="0.2">
      <c r="B175" s="42"/>
      <c r="C175" s="43"/>
      <c r="D175" s="189"/>
      <c r="E175" s="190"/>
      <c r="F175" s="189"/>
      <c r="G175" s="190"/>
      <c r="H175" s="190"/>
      <c r="I175" s="189"/>
      <c r="J175" s="190"/>
      <c r="K175" s="190"/>
      <c r="L175" s="191"/>
      <c r="M175" s="192"/>
      <c r="N175" s="93"/>
      <c r="O175" s="93"/>
      <c r="P175" s="46"/>
      <c r="Q175" s="15"/>
    </row>
    <row r="176" spans="2:19" ht="25" customHeight="1" x14ac:dyDescent="0.2">
      <c r="B176" s="42"/>
      <c r="C176" s="43"/>
      <c r="D176" s="189"/>
      <c r="E176" s="190"/>
      <c r="F176" s="189"/>
      <c r="G176" s="190"/>
      <c r="H176" s="190"/>
      <c r="I176" s="189"/>
      <c r="J176" s="190"/>
      <c r="K176" s="190"/>
      <c r="L176" s="191"/>
      <c r="M176" s="192"/>
      <c r="N176" s="93"/>
      <c r="O176" s="93"/>
      <c r="P176" s="46"/>
      <c r="Q176" s="15"/>
    </row>
    <row r="177" spans="2:17" ht="25" customHeight="1" x14ac:dyDescent="0.2">
      <c r="B177" s="42"/>
      <c r="C177" s="43"/>
      <c r="D177" s="189"/>
      <c r="E177" s="190"/>
      <c r="F177" s="189"/>
      <c r="G177" s="190"/>
      <c r="H177" s="190"/>
      <c r="I177" s="189"/>
      <c r="J177" s="190"/>
      <c r="K177" s="190"/>
      <c r="L177" s="191"/>
      <c r="M177" s="192"/>
      <c r="N177" s="93"/>
      <c r="O177" s="93"/>
      <c r="P177" s="46"/>
      <c r="Q177" s="15"/>
    </row>
    <row r="178" spans="2:17" ht="25" customHeight="1" x14ac:dyDescent="0.2">
      <c r="B178" s="42"/>
      <c r="C178" s="43"/>
      <c r="D178" s="189"/>
      <c r="E178" s="190"/>
      <c r="F178" s="189"/>
      <c r="G178" s="190"/>
      <c r="H178" s="190"/>
      <c r="I178" s="189"/>
      <c r="J178" s="190"/>
      <c r="K178" s="190"/>
      <c r="L178" s="191"/>
      <c r="M178" s="192"/>
      <c r="N178" s="93"/>
      <c r="O178" s="93"/>
      <c r="P178" s="46"/>
      <c r="Q178" s="15"/>
    </row>
    <row r="179" spans="2:17" ht="25" customHeight="1" x14ac:dyDescent="0.2">
      <c r="B179" s="42"/>
      <c r="C179" s="43"/>
      <c r="D179" s="189"/>
      <c r="E179" s="190"/>
      <c r="F179" s="189"/>
      <c r="G179" s="190"/>
      <c r="H179" s="190"/>
      <c r="I179" s="189"/>
      <c r="J179" s="190"/>
      <c r="K179" s="190"/>
      <c r="L179" s="191"/>
      <c r="M179" s="192"/>
      <c r="N179" s="93"/>
      <c r="O179" s="93"/>
      <c r="P179" s="46"/>
      <c r="Q179" s="15"/>
    </row>
    <row r="180" spans="2:17" ht="25" customHeight="1" x14ac:dyDescent="0.2">
      <c r="B180" s="42"/>
      <c r="C180" s="43"/>
      <c r="D180" s="189"/>
      <c r="E180" s="190"/>
      <c r="F180" s="189"/>
      <c r="G180" s="190"/>
      <c r="H180" s="190"/>
      <c r="I180" s="189"/>
      <c r="J180" s="190"/>
      <c r="K180" s="190"/>
      <c r="L180" s="191"/>
      <c r="M180" s="192"/>
      <c r="N180" s="93"/>
      <c r="O180" s="93"/>
      <c r="P180" s="46"/>
      <c r="Q180" s="15"/>
    </row>
    <row r="181" spans="2:17" ht="25" customHeight="1" x14ac:dyDescent="0.2">
      <c r="B181" s="42"/>
      <c r="C181" s="43"/>
      <c r="D181" s="189"/>
      <c r="E181" s="190"/>
      <c r="F181" s="189"/>
      <c r="G181" s="190"/>
      <c r="H181" s="190"/>
      <c r="I181" s="189"/>
      <c r="J181" s="190"/>
      <c r="K181" s="190"/>
      <c r="L181" s="191"/>
      <c r="M181" s="192"/>
      <c r="N181" s="93"/>
      <c r="O181" s="93"/>
      <c r="P181" s="46"/>
      <c r="Q181" s="15"/>
    </row>
    <row r="182" spans="2:17" ht="25" customHeight="1" x14ac:dyDescent="0.2">
      <c r="B182" s="42"/>
      <c r="C182" s="43"/>
      <c r="D182" s="189"/>
      <c r="E182" s="190"/>
      <c r="F182" s="189"/>
      <c r="G182" s="190"/>
      <c r="H182" s="190"/>
      <c r="I182" s="189"/>
      <c r="J182" s="190"/>
      <c r="K182" s="190"/>
      <c r="L182" s="191"/>
      <c r="M182" s="192"/>
      <c r="N182" s="93"/>
      <c r="O182" s="93"/>
      <c r="P182" s="46"/>
      <c r="Q182" s="15"/>
    </row>
    <row r="183" spans="2:17" ht="25" customHeight="1" x14ac:dyDescent="0.2">
      <c r="B183" s="42"/>
      <c r="C183" s="43"/>
      <c r="D183" s="189"/>
      <c r="E183" s="190"/>
      <c r="F183" s="189"/>
      <c r="G183" s="190"/>
      <c r="H183" s="190"/>
      <c r="I183" s="189"/>
      <c r="J183" s="190"/>
      <c r="K183" s="190"/>
      <c r="L183" s="191"/>
      <c r="M183" s="192"/>
      <c r="N183" s="93"/>
      <c r="O183" s="93"/>
      <c r="P183" s="46"/>
      <c r="Q183" s="15"/>
    </row>
    <row r="184" spans="2:17" ht="25" customHeight="1" x14ac:dyDescent="0.2">
      <c r="B184" s="42"/>
      <c r="C184" s="43"/>
      <c r="D184" s="189"/>
      <c r="E184" s="190"/>
      <c r="F184" s="189"/>
      <c r="G184" s="190"/>
      <c r="H184" s="190"/>
      <c r="I184" s="189"/>
      <c r="J184" s="190"/>
      <c r="K184" s="190"/>
      <c r="L184" s="191"/>
      <c r="M184" s="192"/>
      <c r="N184" s="93"/>
      <c r="O184" s="93"/>
      <c r="P184" s="46"/>
      <c r="Q184" s="15"/>
    </row>
    <row r="185" spans="2:17" ht="25" customHeight="1" x14ac:dyDescent="0.2">
      <c r="B185" s="42"/>
      <c r="C185" s="43"/>
      <c r="D185" s="189"/>
      <c r="E185" s="190"/>
      <c r="F185" s="189"/>
      <c r="G185" s="190"/>
      <c r="H185" s="190"/>
      <c r="I185" s="189"/>
      <c r="J185" s="190"/>
      <c r="K185" s="190"/>
      <c r="L185" s="191"/>
      <c r="M185" s="192"/>
      <c r="N185" s="93"/>
      <c r="O185" s="93"/>
      <c r="P185" s="46"/>
      <c r="Q185" s="15"/>
    </row>
    <row r="186" spans="2:17" ht="25" customHeight="1" x14ac:dyDescent="0.2">
      <c r="B186" s="42"/>
      <c r="C186" s="43"/>
      <c r="D186" s="189"/>
      <c r="E186" s="190"/>
      <c r="F186" s="189"/>
      <c r="G186" s="190"/>
      <c r="H186" s="190"/>
      <c r="I186" s="189"/>
      <c r="J186" s="190"/>
      <c r="K186" s="190"/>
      <c r="L186" s="191"/>
      <c r="M186" s="192"/>
      <c r="N186" s="93"/>
      <c r="O186" s="93"/>
      <c r="P186" s="46"/>
      <c r="Q186" s="15"/>
    </row>
    <row r="187" spans="2:17" ht="25" customHeight="1" x14ac:dyDescent="0.2">
      <c r="B187" s="42"/>
      <c r="C187" s="43"/>
      <c r="D187" s="189"/>
      <c r="E187" s="190"/>
      <c r="F187" s="189"/>
      <c r="G187" s="190"/>
      <c r="H187" s="190"/>
      <c r="I187" s="189"/>
      <c r="J187" s="190"/>
      <c r="K187" s="190"/>
      <c r="L187" s="191"/>
      <c r="M187" s="192"/>
      <c r="N187" s="93"/>
      <c r="O187" s="93"/>
      <c r="P187" s="46"/>
      <c r="Q187" s="15"/>
    </row>
    <row r="188" spans="2:17" ht="25" customHeight="1" x14ac:dyDescent="0.2">
      <c r="B188" s="42"/>
      <c r="C188" s="43"/>
      <c r="D188" s="189"/>
      <c r="E188" s="190"/>
      <c r="F188" s="189"/>
      <c r="G188" s="190"/>
      <c r="H188" s="190"/>
      <c r="I188" s="189"/>
      <c r="J188" s="190"/>
      <c r="K188" s="190"/>
      <c r="L188" s="191"/>
      <c r="M188" s="192"/>
      <c r="N188" s="93"/>
      <c r="O188" s="93"/>
      <c r="P188" s="46"/>
      <c r="Q188" s="15"/>
    </row>
    <row r="189" spans="2:17" ht="25" customHeight="1" thickBot="1" x14ac:dyDescent="0.25">
      <c r="B189" s="47"/>
      <c r="C189" s="48"/>
      <c r="D189" s="193"/>
      <c r="E189" s="194"/>
      <c r="F189" s="193"/>
      <c r="G189" s="194"/>
      <c r="H189" s="194"/>
      <c r="I189" s="193"/>
      <c r="J189" s="194"/>
      <c r="K189" s="194"/>
      <c r="L189" s="195"/>
      <c r="M189" s="196"/>
      <c r="N189" s="94"/>
      <c r="O189" s="94"/>
      <c r="P189" s="52"/>
      <c r="Q189" s="53"/>
    </row>
    <row r="190" spans="2:17" ht="25" customHeight="1" thickBot="1" x14ac:dyDescent="0.25">
      <c r="D190" s="95"/>
      <c r="E190" s="95"/>
      <c r="F190" s="95"/>
      <c r="G190" s="95"/>
      <c r="H190" s="95"/>
      <c r="I190" s="95"/>
      <c r="J190" s="95"/>
      <c r="K190" s="95"/>
      <c r="L190" s="95"/>
      <c r="M190" s="95"/>
      <c r="N190" s="95"/>
      <c r="O190" s="96" t="s">
        <v>38</v>
      </c>
      <c r="P190" s="97">
        <f>SUM(P172:P189)</f>
        <v>0</v>
      </c>
      <c r="Q190" s="98"/>
    </row>
    <row r="191" spans="2:17" ht="25" customHeight="1" x14ac:dyDescent="0.2">
      <c r="B191" s="177" t="s">
        <v>84</v>
      </c>
      <c r="C191" s="137"/>
      <c r="D191" s="137"/>
      <c r="E191" s="137"/>
      <c r="F191" s="137"/>
      <c r="G191" s="137"/>
      <c r="H191" s="137"/>
      <c r="I191" s="137"/>
      <c r="J191" s="137"/>
      <c r="K191" s="137"/>
      <c r="L191" s="137"/>
    </row>
    <row r="192" spans="2:17" ht="25" customHeight="1" x14ac:dyDescent="0.2">
      <c r="B192" s="99" t="s">
        <v>85</v>
      </c>
    </row>
    <row r="193" spans="2:22" ht="15" customHeight="1" x14ac:dyDescent="0.2"/>
    <row r="194" spans="2:22" ht="13" customHeight="1" x14ac:dyDescent="0.2">
      <c r="B194" s="130" t="s">
        <v>40</v>
      </c>
      <c r="C194" s="133"/>
      <c r="D194" s="134"/>
      <c r="E194" s="134"/>
      <c r="F194" s="134"/>
      <c r="G194" s="134"/>
      <c r="H194" s="134"/>
      <c r="I194" s="134"/>
      <c r="J194" s="134"/>
      <c r="K194" s="134"/>
      <c r="L194" s="134"/>
      <c r="M194" s="134"/>
      <c r="N194" s="134"/>
      <c r="O194" s="134"/>
      <c r="P194" s="134"/>
      <c r="Q194" s="135"/>
    </row>
    <row r="195" spans="2:22" ht="12" customHeight="1" x14ac:dyDescent="0.2">
      <c r="B195" s="131"/>
      <c r="C195" s="136"/>
      <c r="D195" s="137"/>
      <c r="E195" s="137"/>
      <c r="F195" s="137"/>
      <c r="G195" s="137"/>
      <c r="H195" s="137"/>
      <c r="I195" s="137"/>
      <c r="J195" s="137"/>
      <c r="K195" s="137"/>
      <c r="L195" s="137"/>
      <c r="M195" s="137"/>
      <c r="N195" s="137"/>
      <c r="O195" s="137"/>
      <c r="P195" s="137"/>
      <c r="Q195" s="138"/>
    </row>
    <row r="196" spans="2:22" ht="12" customHeight="1" x14ac:dyDescent="0.2">
      <c r="B196" s="131"/>
      <c r="C196" s="136"/>
      <c r="D196" s="137"/>
      <c r="E196" s="137"/>
      <c r="F196" s="137"/>
      <c r="G196" s="137"/>
      <c r="H196" s="137"/>
      <c r="I196" s="137"/>
      <c r="J196" s="137"/>
      <c r="K196" s="137"/>
      <c r="L196" s="137"/>
      <c r="M196" s="137"/>
      <c r="N196" s="137"/>
      <c r="O196" s="137"/>
      <c r="P196" s="137"/>
      <c r="Q196" s="138"/>
    </row>
    <row r="197" spans="2:22" ht="12" customHeight="1" x14ac:dyDescent="0.2">
      <c r="B197" s="131"/>
      <c r="C197" s="136"/>
      <c r="D197" s="137"/>
      <c r="E197" s="137"/>
      <c r="F197" s="137"/>
      <c r="G197" s="137"/>
      <c r="H197" s="137"/>
      <c r="I197" s="137"/>
      <c r="J197" s="137"/>
      <c r="K197" s="137"/>
      <c r="L197" s="137"/>
      <c r="M197" s="137"/>
      <c r="N197" s="137"/>
      <c r="O197" s="137"/>
      <c r="P197" s="137"/>
      <c r="Q197" s="138"/>
    </row>
    <row r="198" spans="2:22" ht="12" customHeight="1" x14ac:dyDescent="0.2">
      <c r="B198" s="131"/>
      <c r="C198" s="136"/>
      <c r="D198" s="137"/>
      <c r="E198" s="137"/>
      <c r="F198" s="137"/>
      <c r="G198" s="137"/>
      <c r="H198" s="137"/>
      <c r="I198" s="137"/>
      <c r="J198" s="137"/>
      <c r="K198" s="137"/>
      <c r="L198" s="137"/>
      <c r="M198" s="137"/>
      <c r="N198" s="137"/>
      <c r="O198" s="137"/>
      <c r="P198" s="137"/>
      <c r="Q198" s="138"/>
    </row>
    <row r="199" spans="2:22" ht="12" customHeight="1" x14ac:dyDescent="0.2">
      <c r="B199" s="132"/>
      <c r="C199" s="139"/>
      <c r="D199" s="140"/>
      <c r="E199" s="140"/>
      <c r="F199" s="140"/>
      <c r="G199" s="140"/>
      <c r="H199" s="140"/>
      <c r="I199" s="140"/>
      <c r="J199" s="140"/>
      <c r="K199" s="140"/>
      <c r="L199" s="140"/>
      <c r="M199" s="140"/>
      <c r="N199" s="140"/>
      <c r="O199" s="140"/>
      <c r="P199" s="140"/>
      <c r="Q199" s="141"/>
    </row>
    <row r="200" spans="2:22" ht="11" customHeight="1" x14ac:dyDescent="0.2"/>
    <row r="201" spans="2:22" ht="2" customHeight="1" x14ac:dyDescent="0.2"/>
    <row r="202" spans="2:22" ht="58" customHeight="1" x14ac:dyDescent="0.2">
      <c r="B202" s="178" t="s">
        <v>97</v>
      </c>
      <c r="C202" s="178"/>
      <c r="D202" s="178"/>
      <c r="E202" s="178"/>
      <c r="F202" s="178"/>
      <c r="G202" s="178"/>
      <c r="H202" s="178"/>
      <c r="I202" s="178"/>
      <c r="J202" s="178"/>
      <c r="K202" s="178"/>
    </row>
    <row r="203" spans="2:22" ht="147" customHeight="1" x14ac:dyDescent="0.2">
      <c r="B203" s="179" t="s">
        <v>98</v>
      </c>
      <c r="C203" s="180"/>
      <c r="D203" s="180"/>
      <c r="E203" s="180"/>
      <c r="F203" s="180"/>
      <c r="G203" s="180"/>
      <c r="H203" s="180"/>
      <c r="I203" s="180"/>
      <c r="J203" s="180"/>
      <c r="K203" s="180"/>
      <c r="L203" s="180"/>
      <c r="M203" s="180"/>
      <c r="N203" s="180"/>
      <c r="O203" s="180"/>
      <c r="P203" s="180"/>
      <c r="Q203" s="68"/>
      <c r="S203" s="107"/>
      <c r="T203" s="107"/>
      <c r="U203" s="107"/>
      <c r="V203" s="107"/>
    </row>
    <row r="204" spans="2:22" ht="61" customHeight="1" x14ac:dyDescent="0.25">
      <c r="B204" s="181" t="s">
        <v>99</v>
      </c>
      <c r="C204" s="182"/>
      <c r="D204" s="182"/>
      <c r="E204" s="182"/>
      <c r="F204" s="182"/>
      <c r="G204" s="182"/>
      <c r="H204" s="182"/>
      <c r="I204" s="182"/>
      <c r="J204" s="182"/>
      <c r="K204" s="182"/>
      <c r="L204" s="182"/>
      <c r="M204" s="182"/>
      <c r="N204" s="182"/>
      <c r="O204" s="182"/>
      <c r="P204" s="182"/>
    </row>
    <row r="205" spans="2:22" ht="73" customHeight="1" x14ac:dyDescent="0.25">
      <c r="B205" s="27" t="s">
        <v>100</v>
      </c>
      <c r="C205" s="28"/>
      <c r="D205" s="28"/>
      <c r="E205" s="183">
        <v>30</v>
      </c>
      <c r="F205" s="184"/>
      <c r="G205" s="29"/>
      <c r="H205" s="29"/>
      <c r="J205" s="185" t="s">
        <v>101</v>
      </c>
      <c r="K205" s="186"/>
      <c r="L205" s="187">
        <f>COUNTA(C212:C241)</f>
        <v>0</v>
      </c>
      <c r="M205" s="188"/>
      <c r="N205" s="108"/>
      <c r="O205" s="108"/>
    </row>
    <row r="206" spans="2:22" ht="73" customHeight="1" x14ac:dyDescent="0.25">
      <c r="B206" s="158" t="s">
        <v>102</v>
      </c>
      <c r="C206" s="159"/>
      <c r="D206" s="159"/>
      <c r="E206" s="160" t="s">
        <v>103</v>
      </c>
      <c r="F206" s="161"/>
      <c r="G206" s="25"/>
      <c r="H206" s="25"/>
      <c r="J206" s="162" t="s">
        <v>104</v>
      </c>
      <c r="K206" s="163"/>
      <c r="L206" s="164">
        <f>COUNTIF(C212:C241,"Oui")</f>
        <v>0</v>
      </c>
      <c r="M206" s="165"/>
      <c r="N206" s="108"/>
      <c r="O206" s="108"/>
    </row>
    <row r="207" spans="2:22" ht="73" customHeight="1" x14ac:dyDescent="0.25">
      <c r="B207" s="166" t="s">
        <v>105</v>
      </c>
      <c r="C207" s="167"/>
      <c r="D207" s="167"/>
      <c r="E207" s="168" t="s">
        <v>106</v>
      </c>
      <c r="F207" s="169"/>
      <c r="G207" s="25"/>
      <c r="H207" s="25"/>
      <c r="J207" s="170" t="s">
        <v>107</v>
      </c>
      <c r="K207" s="171"/>
      <c r="L207" s="172">
        <f>COUNTIF(C212:C241,"Non")</f>
        <v>0</v>
      </c>
      <c r="M207" s="173"/>
      <c r="N207" s="108"/>
      <c r="O207" s="108"/>
    </row>
    <row r="208" spans="2:22" ht="17" customHeight="1" x14ac:dyDescent="0.25">
      <c r="B208" s="30"/>
      <c r="C208" s="30"/>
      <c r="D208" s="30"/>
      <c r="E208" s="31"/>
      <c r="F208" s="32"/>
      <c r="G208" s="25"/>
      <c r="H208" s="25"/>
      <c r="J208" s="33"/>
      <c r="K208" s="33"/>
      <c r="L208" s="25"/>
      <c r="N208" s="108"/>
      <c r="O208" s="108"/>
    </row>
    <row r="209" spans="2:20" ht="61" customHeight="1" x14ac:dyDescent="0.25">
      <c r="B209" s="34"/>
      <c r="C209" s="34"/>
      <c r="D209" s="34"/>
      <c r="E209" s="31"/>
      <c r="F209" s="32"/>
      <c r="G209" s="25"/>
      <c r="H209" s="25"/>
      <c r="J209" s="174" t="str">
        <f>IF(AND(L205&gt;=30,L206&gt;=15),"Vous avez documenté suffisamment d’expertises supervisées.","ATTENTION : Vous n’avez pas documenté suffisamment d’expertises supervisées.")</f>
        <v>ATTENTION : Vous n’avez pas documenté suffisamment d’expertises supervisées.</v>
      </c>
      <c r="K209" s="175"/>
      <c r="L209" s="175"/>
      <c r="M209" s="176"/>
      <c r="N209" s="108"/>
      <c r="O209" s="108"/>
    </row>
    <row r="210" spans="2:20" ht="15" customHeight="1" x14ac:dyDescent="0.2">
      <c r="K210" s="109"/>
      <c r="L210" s="109"/>
      <c r="M210" s="110"/>
      <c r="N210" s="110"/>
      <c r="O210" s="110"/>
      <c r="P210" s="110"/>
    </row>
    <row r="211" spans="2:20" ht="56" customHeight="1" x14ac:dyDescent="0.2">
      <c r="B211" s="92" t="s">
        <v>108</v>
      </c>
      <c r="C211" s="148" t="s">
        <v>109</v>
      </c>
      <c r="D211" s="149"/>
      <c r="E211" s="148" t="s">
        <v>110</v>
      </c>
      <c r="F211" s="149"/>
      <c r="G211" s="148" t="s">
        <v>111</v>
      </c>
      <c r="H211" s="149"/>
      <c r="I211" s="150" t="s">
        <v>112</v>
      </c>
      <c r="J211" s="151"/>
      <c r="K211" s="151"/>
      <c r="L211" s="35" t="s">
        <v>44</v>
      </c>
      <c r="M211" s="111" t="s">
        <v>11</v>
      </c>
      <c r="Q211" s="25"/>
      <c r="R211" s="25"/>
      <c r="S211" s="107"/>
      <c r="T211" s="107"/>
    </row>
    <row r="212" spans="2:20" ht="28" customHeight="1" x14ac:dyDescent="0.2">
      <c r="B212" s="112">
        <v>1</v>
      </c>
      <c r="C212" s="152"/>
      <c r="D212" s="153"/>
      <c r="E212" s="154"/>
      <c r="F212" s="155"/>
      <c r="G212" s="154"/>
      <c r="H212" s="155"/>
      <c r="I212" s="156"/>
      <c r="J212" s="157"/>
      <c r="K212" s="155"/>
      <c r="L212" s="113" t="s">
        <v>113</v>
      </c>
      <c r="M212" s="114"/>
      <c r="Q212" s="25"/>
      <c r="R212" s="25"/>
      <c r="S212" s="25"/>
      <c r="T212" s="25"/>
    </row>
    <row r="213" spans="2:20" ht="27" customHeight="1" x14ac:dyDescent="0.2">
      <c r="B213" s="115">
        <v>2</v>
      </c>
      <c r="C213" s="142"/>
      <c r="D213" s="143"/>
      <c r="E213" s="144"/>
      <c r="F213" s="145"/>
      <c r="G213" s="144"/>
      <c r="H213" s="145"/>
      <c r="I213" s="146"/>
      <c r="J213" s="147"/>
      <c r="K213" s="145"/>
      <c r="L213" s="116" t="s">
        <v>113</v>
      </c>
      <c r="M213" s="117"/>
      <c r="Q213" s="25"/>
      <c r="R213" s="25"/>
      <c r="S213" s="25"/>
    </row>
    <row r="214" spans="2:20" ht="27" customHeight="1" x14ac:dyDescent="0.2">
      <c r="B214" s="115">
        <v>3</v>
      </c>
      <c r="C214" s="142"/>
      <c r="D214" s="143"/>
      <c r="E214" s="144"/>
      <c r="F214" s="145"/>
      <c r="G214" s="144"/>
      <c r="H214" s="145"/>
      <c r="I214" s="146"/>
      <c r="J214" s="147"/>
      <c r="K214" s="145"/>
      <c r="L214" s="116" t="s">
        <v>113</v>
      </c>
      <c r="M214" s="117"/>
      <c r="Q214" s="25"/>
      <c r="R214" s="25"/>
    </row>
    <row r="215" spans="2:20" ht="27" customHeight="1" x14ac:dyDescent="0.2">
      <c r="B215" s="115">
        <v>4</v>
      </c>
      <c r="C215" s="142"/>
      <c r="D215" s="143"/>
      <c r="E215" s="144"/>
      <c r="F215" s="145"/>
      <c r="G215" s="144"/>
      <c r="H215" s="145"/>
      <c r="I215" s="146"/>
      <c r="J215" s="147"/>
      <c r="K215" s="145"/>
      <c r="L215" s="118"/>
      <c r="M215" s="117"/>
      <c r="Q215" s="25"/>
      <c r="R215" s="25"/>
      <c r="S215" s="25"/>
      <c r="T215" s="25"/>
    </row>
    <row r="216" spans="2:20" ht="23" customHeight="1" x14ac:dyDescent="0.2">
      <c r="B216" s="115">
        <v>5</v>
      </c>
      <c r="C216" s="142"/>
      <c r="D216" s="143"/>
      <c r="E216" s="144"/>
      <c r="F216" s="145"/>
      <c r="G216" s="144"/>
      <c r="H216" s="145"/>
      <c r="I216" s="146"/>
      <c r="J216" s="147"/>
      <c r="K216" s="145"/>
      <c r="L216" s="118"/>
      <c r="M216" s="117"/>
      <c r="Q216" s="25"/>
      <c r="R216" s="25"/>
    </row>
    <row r="217" spans="2:20" ht="25" customHeight="1" x14ac:dyDescent="0.2">
      <c r="B217" s="115">
        <v>6</v>
      </c>
      <c r="C217" s="142"/>
      <c r="D217" s="143"/>
      <c r="E217" s="144"/>
      <c r="F217" s="145"/>
      <c r="G217" s="144"/>
      <c r="H217" s="145"/>
      <c r="I217" s="146"/>
      <c r="J217" s="147"/>
      <c r="K217" s="145"/>
      <c r="L217" s="118"/>
      <c r="M217" s="117"/>
      <c r="Q217" s="25"/>
      <c r="R217" s="25"/>
    </row>
    <row r="218" spans="2:20" ht="25" customHeight="1" x14ac:dyDescent="0.2">
      <c r="B218" s="115">
        <v>7</v>
      </c>
      <c r="C218" s="142"/>
      <c r="D218" s="143"/>
      <c r="E218" s="144"/>
      <c r="F218" s="145"/>
      <c r="G218" s="144"/>
      <c r="H218" s="145"/>
      <c r="I218" s="146"/>
      <c r="J218" s="147"/>
      <c r="K218" s="145"/>
      <c r="L218" s="118"/>
      <c r="M218" s="117"/>
      <c r="Q218" s="25"/>
      <c r="R218" s="25"/>
    </row>
    <row r="219" spans="2:20" ht="25" customHeight="1" x14ac:dyDescent="0.2">
      <c r="B219" s="115">
        <v>8</v>
      </c>
      <c r="C219" s="142"/>
      <c r="D219" s="143"/>
      <c r="E219" s="144"/>
      <c r="F219" s="145"/>
      <c r="G219" s="144"/>
      <c r="H219" s="145"/>
      <c r="I219" s="146"/>
      <c r="J219" s="147"/>
      <c r="K219" s="145"/>
      <c r="L219" s="118"/>
      <c r="M219" s="117"/>
      <c r="Q219" s="25"/>
      <c r="R219" s="25"/>
    </row>
    <row r="220" spans="2:20" ht="25" customHeight="1" x14ac:dyDescent="0.2">
      <c r="B220" s="115">
        <v>9</v>
      </c>
      <c r="C220" s="142"/>
      <c r="D220" s="143"/>
      <c r="E220" s="144"/>
      <c r="F220" s="145"/>
      <c r="G220" s="144"/>
      <c r="H220" s="145"/>
      <c r="I220" s="146"/>
      <c r="J220" s="147"/>
      <c r="K220" s="145"/>
      <c r="L220" s="118"/>
      <c r="M220" s="117"/>
      <c r="Q220" s="25"/>
      <c r="R220" s="25"/>
    </row>
    <row r="221" spans="2:20" ht="25" customHeight="1" x14ac:dyDescent="0.2">
      <c r="B221" s="115">
        <v>10</v>
      </c>
      <c r="C221" s="142"/>
      <c r="D221" s="143"/>
      <c r="E221" s="144"/>
      <c r="F221" s="145"/>
      <c r="G221" s="144"/>
      <c r="H221" s="145"/>
      <c r="I221" s="146"/>
      <c r="J221" s="147"/>
      <c r="K221" s="145"/>
      <c r="L221" s="118"/>
      <c r="M221" s="117"/>
      <c r="Q221" s="25"/>
      <c r="R221" s="25"/>
    </row>
    <row r="222" spans="2:20" ht="25" customHeight="1" x14ac:dyDescent="0.2">
      <c r="B222" s="115">
        <v>11</v>
      </c>
      <c r="C222" s="142"/>
      <c r="D222" s="143"/>
      <c r="E222" s="144"/>
      <c r="F222" s="145"/>
      <c r="G222" s="144"/>
      <c r="H222" s="145"/>
      <c r="I222" s="146"/>
      <c r="J222" s="147"/>
      <c r="K222" s="145"/>
      <c r="L222" s="118"/>
      <c r="M222" s="117"/>
      <c r="Q222" s="25"/>
      <c r="R222" s="25"/>
    </row>
    <row r="223" spans="2:20" ht="25" customHeight="1" x14ac:dyDescent="0.2">
      <c r="B223" s="115">
        <v>12</v>
      </c>
      <c r="C223" s="142"/>
      <c r="D223" s="143"/>
      <c r="E223" s="144"/>
      <c r="F223" s="145"/>
      <c r="G223" s="144"/>
      <c r="H223" s="145"/>
      <c r="I223" s="146"/>
      <c r="J223" s="147"/>
      <c r="K223" s="145"/>
      <c r="L223" s="118"/>
      <c r="M223" s="117"/>
      <c r="Q223" s="25"/>
      <c r="R223" s="25"/>
    </row>
    <row r="224" spans="2:20" ht="25" customHeight="1" x14ac:dyDescent="0.2">
      <c r="B224" s="115">
        <v>13</v>
      </c>
      <c r="C224" s="142"/>
      <c r="D224" s="143"/>
      <c r="E224" s="144"/>
      <c r="F224" s="145"/>
      <c r="G224" s="144"/>
      <c r="H224" s="145"/>
      <c r="I224" s="146"/>
      <c r="J224" s="147"/>
      <c r="K224" s="145"/>
      <c r="L224" s="118"/>
      <c r="M224" s="117"/>
      <c r="Q224" s="25"/>
      <c r="R224" s="25"/>
    </row>
    <row r="225" spans="2:35" ht="25" customHeight="1" x14ac:dyDescent="0.2">
      <c r="B225" s="115">
        <v>14</v>
      </c>
      <c r="C225" s="142"/>
      <c r="D225" s="143"/>
      <c r="E225" s="144"/>
      <c r="F225" s="145"/>
      <c r="G225" s="144"/>
      <c r="H225" s="145"/>
      <c r="I225" s="146"/>
      <c r="J225" s="147"/>
      <c r="K225" s="145"/>
      <c r="L225" s="118"/>
      <c r="M225" s="117"/>
      <c r="Q225" s="25"/>
      <c r="R225" s="25"/>
    </row>
    <row r="226" spans="2:35" ht="25" customHeight="1" x14ac:dyDescent="0.2">
      <c r="B226" s="115">
        <v>15</v>
      </c>
      <c r="C226" s="142"/>
      <c r="D226" s="143"/>
      <c r="E226" s="144"/>
      <c r="F226" s="145"/>
      <c r="G226" s="144"/>
      <c r="H226" s="145"/>
      <c r="I226" s="146"/>
      <c r="J226" s="147"/>
      <c r="K226" s="145"/>
      <c r="L226" s="118"/>
      <c r="M226" s="117"/>
      <c r="Q226" s="25"/>
      <c r="R226" s="25"/>
    </row>
    <row r="227" spans="2:35" ht="25" customHeight="1" x14ac:dyDescent="0.2">
      <c r="B227" s="115">
        <v>16</v>
      </c>
      <c r="C227" s="142"/>
      <c r="D227" s="143"/>
      <c r="E227" s="144"/>
      <c r="F227" s="145"/>
      <c r="G227" s="144"/>
      <c r="H227" s="145"/>
      <c r="I227" s="146"/>
      <c r="J227" s="147"/>
      <c r="K227" s="145"/>
      <c r="L227" s="118"/>
      <c r="M227" s="117"/>
      <c r="Q227" s="25"/>
      <c r="R227" s="25"/>
    </row>
    <row r="228" spans="2:35" ht="25" customHeight="1" x14ac:dyDescent="0.2">
      <c r="B228" s="115">
        <v>17</v>
      </c>
      <c r="C228" s="142"/>
      <c r="D228" s="143"/>
      <c r="E228" s="144"/>
      <c r="F228" s="145"/>
      <c r="G228" s="144"/>
      <c r="H228" s="145"/>
      <c r="I228" s="146"/>
      <c r="J228" s="147"/>
      <c r="K228" s="145"/>
      <c r="L228" s="118"/>
      <c r="M228" s="117"/>
      <c r="Q228" s="25"/>
      <c r="R228" s="25"/>
    </row>
    <row r="229" spans="2:35" ht="25" customHeight="1" x14ac:dyDescent="0.2">
      <c r="B229" s="115">
        <v>18</v>
      </c>
      <c r="C229" s="142"/>
      <c r="D229" s="143"/>
      <c r="E229" s="144"/>
      <c r="F229" s="145"/>
      <c r="G229" s="144"/>
      <c r="H229" s="145"/>
      <c r="I229" s="146"/>
      <c r="J229" s="147"/>
      <c r="K229" s="145"/>
      <c r="L229" s="118"/>
      <c r="M229" s="117"/>
      <c r="Q229" s="25"/>
      <c r="R229" s="25"/>
    </row>
    <row r="230" spans="2:35" ht="25" customHeight="1" x14ac:dyDescent="0.2">
      <c r="B230" s="115">
        <v>19</v>
      </c>
      <c r="C230" s="142"/>
      <c r="D230" s="143"/>
      <c r="E230" s="144"/>
      <c r="F230" s="145"/>
      <c r="G230" s="144"/>
      <c r="H230" s="145"/>
      <c r="I230" s="146"/>
      <c r="J230" s="147"/>
      <c r="K230" s="145"/>
      <c r="L230" s="118"/>
      <c r="M230" s="117"/>
      <c r="Q230" s="25"/>
      <c r="R230" s="25"/>
    </row>
    <row r="231" spans="2:35" ht="25" customHeight="1" x14ac:dyDescent="0.2">
      <c r="B231" s="115">
        <v>20</v>
      </c>
      <c r="C231" s="142"/>
      <c r="D231" s="143"/>
      <c r="E231" s="144"/>
      <c r="F231" s="145"/>
      <c r="G231" s="144"/>
      <c r="H231" s="145"/>
      <c r="I231" s="146"/>
      <c r="J231" s="147"/>
      <c r="K231" s="145"/>
      <c r="L231" s="118"/>
      <c r="M231" s="117"/>
      <c r="Q231" s="25"/>
      <c r="R231" s="25"/>
    </row>
    <row r="232" spans="2:35" ht="25" customHeight="1" x14ac:dyDescent="0.2">
      <c r="B232" s="115">
        <v>21</v>
      </c>
      <c r="C232" s="142"/>
      <c r="D232" s="143"/>
      <c r="E232" s="144"/>
      <c r="F232" s="145"/>
      <c r="G232" s="144"/>
      <c r="H232" s="145"/>
      <c r="I232" s="146"/>
      <c r="J232" s="147"/>
      <c r="K232" s="145"/>
      <c r="L232" s="118"/>
      <c r="M232" s="117"/>
      <c r="Q232" s="25"/>
      <c r="R232" s="25"/>
    </row>
    <row r="233" spans="2:35" ht="25" customHeight="1" x14ac:dyDescent="0.2">
      <c r="B233" s="115">
        <v>22</v>
      </c>
      <c r="C233" s="142"/>
      <c r="D233" s="143"/>
      <c r="E233" s="144"/>
      <c r="F233" s="145"/>
      <c r="G233" s="144"/>
      <c r="H233" s="145"/>
      <c r="I233" s="146"/>
      <c r="J233" s="147"/>
      <c r="K233" s="145"/>
      <c r="L233" s="118"/>
      <c r="M233" s="117"/>
      <c r="Q233" s="25"/>
      <c r="R233" s="25"/>
    </row>
    <row r="234" spans="2:35" ht="25" customHeight="1" x14ac:dyDescent="0.2">
      <c r="B234" s="115">
        <v>23</v>
      </c>
      <c r="C234" s="142"/>
      <c r="D234" s="143"/>
      <c r="E234" s="144"/>
      <c r="F234" s="145"/>
      <c r="G234" s="144"/>
      <c r="H234" s="145"/>
      <c r="I234" s="146"/>
      <c r="J234" s="147"/>
      <c r="K234" s="145"/>
      <c r="L234" s="118"/>
      <c r="M234" s="117"/>
      <c r="Q234" s="25"/>
      <c r="R234" s="25"/>
    </row>
    <row r="235" spans="2:35" ht="25" customHeight="1" x14ac:dyDescent="0.2">
      <c r="B235" s="115">
        <v>24</v>
      </c>
      <c r="C235" s="142"/>
      <c r="D235" s="143"/>
      <c r="E235" s="144"/>
      <c r="F235" s="145"/>
      <c r="G235" s="144"/>
      <c r="H235" s="145"/>
      <c r="I235" s="146"/>
      <c r="J235" s="147"/>
      <c r="K235" s="145"/>
      <c r="L235" s="118"/>
      <c r="M235" s="117"/>
      <c r="Q235" s="25"/>
      <c r="R235" s="25"/>
    </row>
    <row r="236" spans="2:35" ht="25" customHeight="1" x14ac:dyDescent="0.2">
      <c r="B236" s="115">
        <v>25</v>
      </c>
      <c r="C236" s="142"/>
      <c r="D236" s="143"/>
      <c r="E236" s="144"/>
      <c r="F236" s="145"/>
      <c r="G236" s="144"/>
      <c r="H236" s="145"/>
      <c r="I236" s="146"/>
      <c r="J236" s="147"/>
      <c r="K236" s="145"/>
      <c r="L236" s="118"/>
      <c r="M236" s="117"/>
      <c r="Q236" s="25"/>
      <c r="R236" s="25"/>
    </row>
    <row r="237" spans="2:35" ht="25" customHeight="1" x14ac:dyDescent="0.2">
      <c r="B237" s="115">
        <v>26</v>
      </c>
      <c r="C237" s="142"/>
      <c r="D237" s="143"/>
      <c r="E237" s="144"/>
      <c r="F237" s="145"/>
      <c r="G237" s="144"/>
      <c r="H237" s="145"/>
      <c r="I237" s="146"/>
      <c r="J237" s="147"/>
      <c r="K237" s="145"/>
      <c r="L237" s="118"/>
      <c r="M237" s="117"/>
      <c r="Q237" s="25"/>
      <c r="R237" s="25"/>
    </row>
    <row r="238" spans="2:35" ht="25" customHeight="1" x14ac:dyDescent="0.2">
      <c r="B238" s="115">
        <v>27</v>
      </c>
      <c r="C238" s="142"/>
      <c r="D238" s="143"/>
      <c r="E238" s="144"/>
      <c r="F238" s="145"/>
      <c r="G238" s="144"/>
      <c r="H238" s="145"/>
      <c r="I238" s="146"/>
      <c r="J238" s="147"/>
      <c r="K238" s="145"/>
      <c r="L238" s="118"/>
      <c r="M238" s="117"/>
      <c r="Q238" s="25"/>
      <c r="R238" s="25"/>
    </row>
    <row r="239" spans="2:35" ht="25" customHeight="1" x14ac:dyDescent="0.2">
      <c r="B239" s="115">
        <v>28</v>
      </c>
      <c r="C239" s="142"/>
      <c r="D239" s="143"/>
      <c r="E239" s="144"/>
      <c r="F239" s="145"/>
      <c r="G239" s="144"/>
      <c r="H239" s="145"/>
      <c r="I239" s="146"/>
      <c r="J239" s="147"/>
      <c r="K239" s="145"/>
      <c r="L239" s="118"/>
      <c r="M239" s="117"/>
      <c r="Q239" s="25"/>
      <c r="R239" s="25"/>
      <c r="S239" s="25"/>
      <c r="T239" s="25"/>
      <c r="U239" s="25"/>
      <c r="V239" s="25"/>
      <c r="W239" s="25"/>
      <c r="X239" s="25"/>
      <c r="Y239" s="25"/>
      <c r="Z239" s="25"/>
      <c r="AA239" s="25"/>
      <c r="AB239" s="25"/>
      <c r="AC239" s="25"/>
      <c r="AD239" s="25"/>
      <c r="AE239" s="25"/>
      <c r="AF239" s="25"/>
      <c r="AG239" s="25"/>
      <c r="AH239" s="25"/>
      <c r="AI239" s="25"/>
    </row>
    <row r="240" spans="2:35" ht="24" customHeight="1" x14ac:dyDescent="0.2">
      <c r="B240" s="115">
        <v>29</v>
      </c>
      <c r="C240" s="142"/>
      <c r="D240" s="143"/>
      <c r="E240" s="144"/>
      <c r="F240" s="145"/>
      <c r="G240" s="144"/>
      <c r="H240" s="145"/>
      <c r="I240" s="146"/>
      <c r="J240" s="147"/>
      <c r="K240" s="145"/>
      <c r="L240" s="118"/>
      <c r="M240" s="117"/>
      <c r="Q240" s="25"/>
      <c r="R240" s="25"/>
      <c r="S240" s="25"/>
      <c r="T240" s="25"/>
      <c r="U240" s="25"/>
      <c r="V240" s="25"/>
      <c r="W240" s="25"/>
      <c r="X240" s="25"/>
      <c r="Y240" s="25"/>
      <c r="Z240" s="25"/>
      <c r="AA240" s="25"/>
      <c r="AB240" s="25"/>
      <c r="AC240" s="25"/>
      <c r="AD240" s="25"/>
      <c r="AE240" s="25"/>
      <c r="AF240" s="25"/>
      <c r="AG240" s="25"/>
      <c r="AH240" s="25"/>
      <c r="AI240" s="25"/>
    </row>
    <row r="241" spans="2:18" ht="24" customHeight="1" x14ac:dyDescent="0.2">
      <c r="B241" s="119">
        <v>30</v>
      </c>
      <c r="C241" s="124"/>
      <c r="D241" s="125"/>
      <c r="E241" s="126"/>
      <c r="F241" s="127"/>
      <c r="G241" s="126"/>
      <c r="H241" s="127"/>
      <c r="I241" s="128"/>
      <c r="J241" s="129"/>
      <c r="K241" s="127"/>
      <c r="L241" s="120"/>
      <c r="M241" s="121"/>
      <c r="Q241" s="25"/>
      <c r="R241" s="25"/>
    </row>
    <row r="242" spans="2:18" ht="23" customHeight="1" x14ac:dyDescent="0.2">
      <c r="B242" s="64"/>
      <c r="C242" s="64"/>
      <c r="D242" s="122"/>
      <c r="E242" s="64"/>
      <c r="F242" s="64"/>
      <c r="G242" s="64"/>
      <c r="H242" s="122"/>
      <c r="I242" s="122"/>
      <c r="J242" s="122"/>
      <c r="K242" s="123"/>
      <c r="L242" s="64"/>
      <c r="M242" s="25"/>
      <c r="N242" s="25"/>
      <c r="O242" s="25"/>
      <c r="P242" s="25"/>
      <c r="Q242" s="25"/>
      <c r="R242" s="25"/>
    </row>
    <row r="243" spans="2:18" ht="25" customHeight="1" x14ac:dyDescent="0.2">
      <c r="B243" s="130" t="s">
        <v>40</v>
      </c>
      <c r="C243" s="133"/>
      <c r="D243" s="134"/>
      <c r="E243" s="134"/>
      <c r="F243" s="134"/>
      <c r="G243" s="134"/>
      <c r="H243" s="134"/>
      <c r="I243" s="134"/>
      <c r="J243" s="134"/>
      <c r="K243" s="134"/>
      <c r="L243" s="134"/>
      <c r="M243" s="135"/>
      <c r="N243" s="25"/>
      <c r="O243" s="25"/>
      <c r="P243" s="25"/>
      <c r="Q243" s="25"/>
      <c r="R243" s="25"/>
    </row>
    <row r="244" spans="2:18" ht="25" customHeight="1" x14ac:dyDescent="0.2">
      <c r="B244" s="131"/>
      <c r="C244" s="136"/>
      <c r="D244" s="137"/>
      <c r="E244" s="137"/>
      <c r="F244" s="137"/>
      <c r="G244" s="137"/>
      <c r="H244" s="137"/>
      <c r="I244" s="137"/>
      <c r="J244" s="137"/>
      <c r="K244" s="137"/>
      <c r="L244" s="137"/>
      <c r="M244" s="138"/>
      <c r="N244" s="25"/>
      <c r="O244" s="25"/>
      <c r="P244" s="25"/>
      <c r="Q244" s="25"/>
      <c r="R244" s="25"/>
    </row>
    <row r="245" spans="2:18" ht="25" customHeight="1" x14ac:dyDescent="0.2">
      <c r="B245" s="131"/>
      <c r="C245" s="136"/>
      <c r="D245" s="137"/>
      <c r="E245" s="137"/>
      <c r="F245" s="137"/>
      <c r="G245" s="137"/>
      <c r="H245" s="137"/>
      <c r="I245" s="137"/>
      <c r="J245" s="137"/>
      <c r="K245" s="137"/>
      <c r="L245" s="137"/>
      <c r="M245" s="138"/>
      <c r="N245" s="25"/>
      <c r="O245" s="25"/>
      <c r="P245" s="25"/>
      <c r="Q245" s="25"/>
      <c r="R245" s="25"/>
    </row>
    <row r="246" spans="2:18" ht="25" customHeight="1" x14ac:dyDescent="0.2">
      <c r="B246" s="131"/>
      <c r="C246" s="136"/>
      <c r="D246" s="137"/>
      <c r="E246" s="137"/>
      <c r="F246" s="137"/>
      <c r="G246" s="137"/>
      <c r="H246" s="137"/>
      <c r="I246" s="137"/>
      <c r="J246" s="137"/>
      <c r="K246" s="137"/>
      <c r="L246" s="137"/>
      <c r="M246" s="138"/>
      <c r="N246" s="25"/>
      <c r="O246" s="25"/>
      <c r="P246" s="25"/>
      <c r="Q246" s="25"/>
      <c r="R246" s="25"/>
    </row>
    <row r="247" spans="2:18" ht="25" customHeight="1" x14ac:dyDescent="0.2">
      <c r="B247" s="131"/>
      <c r="C247" s="136"/>
      <c r="D247" s="137"/>
      <c r="E247" s="137"/>
      <c r="F247" s="137"/>
      <c r="G247" s="137"/>
      <c r="H247" s="137"/>
      <c r="I247" s="137"/>
      <c r="J247" s="137"/>
      <c r="K247" s="137"/>
      <c r="L247" s="137"/>
      <c r="M247" s="138"/>
      <c r="N247" s="25"/>
      <c r="O247" s="25"/>
      <c r="P247" s="25"/>
      <c r="Q247" s="25"/>
      <c r="R247" s="25"/>
    </row>
    <row r="248" spans="2:18" ht="25" customHeight="1" x14ac:dyDescent="0.2">
      <c r="B248" s="132"/>
      <c r="C248" s="139"/>
      <c r="D248" s="140"/>
      <c r="E248" s="140"/>
      <c r="F248" s="140"/>
      <c r="G248" s="140"/>
      <c r="H248" s="140"/>
      <c r="I248" s="140"/>
      <c r="J248" s="140"/>
      <c r="K248" s="140"/>
      <c r="L248" s="140"/>
      <c r="M248" s="141"/>
      <c r="N248" s="25"/>
      <c r="O248" s="25"/>
      <c r="P248" s="25"/>
      <c r="Q248" s="25"/>
      <c r="R248" s="25"/>
    </row>
    <row r="249" spans="2:18" ht="13" customHeight="1" x14ac:dyDescent="0.2">
      <c r="M249" s="25"/>
      <c r="N249" s="25"/>
      <c r="O249" s="25"/>
      <c r="P249" s="25"/>
      <c r="Q249" s="25"/>
      <c r="R249" s="25"/>
    </row>
    <row r="250" spans="2:18" ht="13" customHeight="1" x14ac:dyDescent="0.2">
      <c r="R250" s="25"/>
    </row>
    <row r="251" spans="2:18" ht="13" customHeight="1" x14ac:dyDescent="0.2"/>
    <row r="252" spans="2:18" ht="13" hidden="1" customHeight="1" x14ac:dyDescent="0.2"/>
    <row r="253" spans="2:18" ht="13" hidden="1" customHeight="1" x14ac:dyDescent="0.2"/>
    <row r="254" spans="2:18" ht="13" hidden="1" customHeight="1" x14ac:dyDescent="0.2"/>
    <row r="255" spans="2:18" ht="13" hidden="1" customHeight="1" x14ac:dyDescent="0.2"/>
    <row r="256" spans="2:18" ht="13" hidden="1" customHeight="1" x14ac:dyDescent="0.2"/>
    <row r="257" ht="13" hidden="1" customHeight="1" x14ac:dyDescent="0.2"/>
    <row r="258" ht="13" hidden="1" customHeight="1" x14ac:dyDescent="0.2"/>
    <row r="259" ht="13" hidden="1" customHeight="1" x14ac:dyDescent="0.2"/>
    <row r="260" ht="13" hidden="1" customHeight="1" x14ac:dyDescent="0.2"/>
    <row r="261" ht="13" hidden="1" customHeight="1" x14ac:dyDescent="0.2"/>
    <row r="262" ht="13" hidden="1" customHeight="1" x14ac:dyDescent="0.2"/>
    <row r="263" ht="13" hidden="1" customHeight="1" x14ac:dyDescent="0.2"/>
    <row r="264" ht="13" hidden="1" customHeight="1" x14ac:dyDescent="0.2"/>
    <row r="265" ht="13" hidden="1" customHeight="1" x14ac:dyDescent="0.2"/>
    <row r="266" ht="13" hidden="1" customHeight="1" x14ac:dyDescent="0.2"/>
    <row r="267" ht="13" hidden="1" customHeight="1" x14ac:dyDescent="0.2"/>
    <row r="268" ht="13" hidden="1" customHeight="1" x14ac:dyDescent="0.2"/>
    <row r="269" ht="13" hidden="1" customHeight="1" x14ac:dyDescent="0.2"/>
    <row r="270" ht="13" hidden="1" customHeight="1" x14ac:dyDescent="0.2"/>
    <row r="271" ht="13" hidden="1" customHeight="1" x14ac:dyDescent="0.2"/>
    <row r="272" ht="13" hidden="1" customHeight="1" x14ac:dyDescent="0.2"/>
    <row r="273" ht="13" hidden="1" customHeight="1" x14ac:dyDescent="0.2"/>
    <row r="274" ht="13" hidden="1" customHeight="1" x14ac:dyDescent="0.2"/>
    <row r="275" ht="13" hidden="1" customHeight="1" x14ac:dyDescent="0.2"/>
    <row r="276" ht="13" hidden="1" customHeight="1" x14ac:dyDescent="0.2"/>
    <row r="277" ht="13" hidden="1" customHeight="1" x14ac:dyDescent="0.2"/>
    <row r="278" ht="13" hidden="1" customHeight="1" x14ac:dyDescent="0.2"/>
    <row r="279" ht="13" hidden="1" customHeight="1" x14ac:dyDescent="0.2"/>
    <row r="280" ht="13" hidden="1" customHeight="1" x14ac:dyDescent="0.2"/>
    <row r="281" ht="13" hidden="1" customHeight="1" x14ac:dyDescent="0.2"/>
    <row r="282" ht="13" hidden="1" customHeight="1" x14ac:dyDescent="0.2"/>
    <row r="283" ht="13" hidden="1" customHeight="1" x14ac:dyDescent="0.2"/>
    <row r="284" ht="13" hidden="1" customHeight="1" x14ac:dyDescent="0.2"/>
    <row r="285" ht="13" hidden="1" customHeight="1" x14ac:dyDescent="0.2"/>
    <row r="286" ht="13" hidden="1" customHeight="1" x14ac:dyDescent="0.2"/>
    <row r="287" ht="13" hidden="1" customHeight="1" x14ac:dyDescent="0.2"/>
    <row r="288" ht="13" hidden="1" customHeight="1" x14ac:dyDescent="0.2"/>
    <row r="289" ht="13" hidden="1" customHeight="1" x14ac:dyDescent="0.2"/>
    <row r="290" ht="13" hidden="1" customHeight="1" x14ac:dyDescent="0.2"/>
    <row r="291" ht="13" hidden="1" customHeight="1" x14ac:dyDescent="0.2"/>
    <row r="292" ht="13" hidden="1" customHeight="1" x14ac:dyDescent="0.2"/>
    <row r="293" ht="13" hidden="1" customHeight="1" x14ac:dyDescent="0.2"/>
    <row r="294" ht="13" hidden="1" customHeight="1" x14ac:dyDescent="0.2"/>
    <row r="295" ht="13" hidden="1" customHeight="1" x14ac:dyDescent="0.2"/>
    <row r="296" ht="13" hidden="1" customHeight="1" x14ac:dyDescent="0.2"/>
    <row r="297" ht="13" hidden="1" customHeight="1" x14ac:dyDescent="0.2"/>
    <row r="298" ht="13" hidden="1" customHeight="1" x14ac:dyDescent="0.2"/>
    <row r="299" ht="13" hidden="1" customHeight="1" x14ac:dyDescent="0.2"/>
    <row r="300" ht="13" hidden="1" customHeight="1" x14ac:dyDescent="0.2"/>
    <row r="301" ht="13" hidden="1" customHeight="1" x14ac:dyDescent="0.2"/>
    <row r="302" ht="13" hidden="1" customHeight="1" x14ac:dyDescent="0.2"/>
    <row r="303" ht="13" hidden="1" customHeight="1" x14ac:dyDescent="0.2"/>
    <row r="304" ht="13" hidden="1" customHeight="1" x14ac:dyDescent="0.2"/>
    <row r="305" ht="13" hidden="1" customHeight="1" x14ac:dyDescent="0.2"/>
    <row r="306" ht="13" hidden="1" customHeight="1" x14ac:dyDescent="0.2"/>
    <row r="307" ht="13" hidden="1" customHeight="1" x14ac:dyDescent="0.2"/>
    <row r="308" ht="13" hidden="1" customHeight="1" x14ac:dyDescent="0.2"/>
    <row r="309" ht="13" hidden="1" customHeight="1" x14ac:dyDescent="0.2"/>
    <row r="310" ht="13" hidden="1" customHeight="1" x14ac:dyDescent="0.2"/>
    <row r="311" ht="13" hidden="1" customHeight="1" x14ac:dyDescent="0.2"/>
    <row r="312" ht="13" hidden="1" customHeight="1" x14ac:dyDescent="0.2"/>
    <row r="313" ht="13" hidden="1" customHeight="1" x14ac:dyDescent="0.2"/>
    <row r="314" ht="13" hidden="1" customHeight="1" x14ac:dyDescent="0.2"/>
    <row r="315" ht="13" hidden="1" customHeight="1" x14ac:dyDescent="0.2"/>
    <row r="316" ht="13" hidden="1" customHeight="1" x14ac:dyDescent="0.2"/>
    <row r="317" ht="13" hidden="1" customHeight="1" x14ac:dyDescent="0.2"/>
    <row r="318" ht="13" hidden="1" customHeight="1" x14ac:dyDescent="0.2"/>
    <row r="319" ht="13" hidden="1" customHeight="1" x14ac:dyDescent="0.2"/>
    <row r="320" ht="13" hidden="1" customHeight="1" x14ac:dyDescent="0.2"/>
    <row r="321" ht="13" hidden="1" customHeight="1" x14ac:dyDescent="0.2"/>
    <row r="322" ht="13" hidden="1" customHeight="1" x14ac:dyDescent="0.2"/>
    <row r="323" ht="13" hidden="1" customHeight="1" x14ac:dyDescent="0.2"/>
    <row r="324" ht="13" hidden="1" customHeight="1" x14ac:dyDescent="0.2"/>
    <row r="325" ht="13" hidden="1" customHeight="1" x14ac:dyDescent="0.2"/>
    <row r="326" ht="13" hidden="1" customHeight="1" x14ac:dyDescent="0.2"/>
    <row r="327" ht="13" hidden="1" customHeight="1" x14ac:dyDescent="0.2"/>
    <row r="328" ht="13" hidden="1" customHeight="1" x14ac:dyDescent="0.2"/>
    <row r="329" ht="13" hidden="1" customHeight="1" x14ac:dyDescent="0.2"/>
    <row r="330" ht="13" hidden="1" customHeight="1" x14ac:dyDescent="0.2"/>
    <row r="331" ht="13" hidden="1" customHeight="1" x14ac:dyDescent="0.2"/>
    <row r="332" ht="13" hidden="1" customHeight="1" x14ac:dyDescent="0.2"/>
    <row r="333" ht="13" hidden="1" customHeight="1" x14ac:dyDescent="0.2"/>
    <row r="334" ht="13" hidden="1" customHeight="1" x14ac:dyDescent="0.2"/>
    <row r="335" ht="13" hidden="1" customHeight="1" x14ac:dyDescent="0.2"/>
    <row r="336" ht="13" hidden="1" customHeight="1" x14ac:dyDescent="0.2"/>
    <row r="337" ht="13" hidden="1" customHeight="1" x14ac:dyDescent="0.2"/>
    <row r="338" ht="13" hidden="1" customHeight="1" x14ac:dyDescent="0.2"/>
    <row r="339" ht="13" hidden="1" customHeight="1" x14ac:dyDescent="0.2"/>
    <row r="340" ht="13" hidden="1" customHeight="1" x14ac:dyDescent="0.2"/>
    <row r="341" ht="13" hidden="1" customHeight="1" x14ac:dyDescent="0.2"/>
    <row r="342" ht="13" hidden="1" customHeight="1" x14ac:dyDescent="0.2"/>
    <row r="343" ht="13" hidden="1" customHeight="1" x14ac:dyDescent="0.2"/>
    <row r="344" ht="13" hidden="1" customHeight="1" x14ac:dyDescent="0.2"/>
    <row r="345" ht="13" hidden="1" customHeight="1" x14ac:dyDescent="0.2"/>
    <row r="346" ht="13" hidden="1" customHeight="1" x14ac:dyDescent="0.2"/>
    <row r="347" ht="13" hidden="1" customHeight="1" x14ac:dyDescent="0.2"/>
    <row r="348" ht="13" hidden="1" customHeight="1" x14ac:dyDescent="0.2"/>
    <row r="349" ht="13" hidden="1" customHeight="1" x14ac:dyDescent="0.2"/>
    <row r="350" ht="13" hidden="1" customHeight="1" x14ac:dyDescent="0.2"/>
    <row r="351" ht="13" hidden="1" customHeight="1" x14ac:dyDescent="0.2"/>
    <row r="352" ht="13" hidden="1" customHeight="1" x14ac:dyDescent="0.2"/>
    <row r="353" ht="13" hidden="1" customHeight="1" x14ac:dyDescent="0.2"/>
    <row r="354" ht="13" hidden="1" customHeight="1" x14ac:dyDescent="0.2"/>
    <row r="355" ht="13" hidden="1" customHeight="1" x14ac:dyDescent="0.2"/>
    <row r="356" ht="13" hidden="1" customHeight="1" x14ac:dyDescent="0.2"/>
    <row r="357" ht="13" hidden="1" customHeight="1" x14ac:dyDescent="0.2"/>
    <row r="358" ht="13" hidden="1" customHeight="1" x14ac:dyDescent="0.2"/>
    <row r="359" ht="13" hidden="1" customHeight="1" x14ac:dyDescent="0.2"/>
    <row r="360" ht="13" hidden="1" customHeight="1" x14ac:dyDescent="0.2"/>
    <row r="361" ht="13" hidden="1" customHeight="1" x14ac:dyDescent="0.2"/>
    <row r="362" ht="13" hidden="1" customHeight="1" x14ac:dyDescent="0.2"/>
    <row r="363" ht="13" hidden="1" customHeight="1" x14ac:dyDescent="0.2"/>
    <row r="364" ht="13" hidden="1" customHeight="1" x14ac:dyDescent="0.2"/>
    <row r="365" ht="13" hidden="1" customHeight="1" x14ac:dyDescent="0.2"/>
    <row r="366" ht="13" hidden="1" customHeight="1" x14ac:dyDescent="0.2"/>
    <row r="367" ht="13" hidden="1" customHeight="1" x14ac:dyDescent="0.2"/>
    <row r="368" ht="13" hidden="1" customHeight="1" x14ac:dyDescent="0.2"/>
    <row r="369" ht="13" hidden="1" customHeight="1" x14ac:dyDescent="0.2"/>
    <row r="370" ht="13" hidden="1" customHeight="1" x14ac:dyDescent="0.2"/>
    <row r="371" ht="13" hidden="1" customHeight="1" x14ac:dyDescent="0.2"/>
    <row r="372" ht="13" hidden="1" customHeight="1" x14ac:dyDescent="0.2"/>
    <row r="373" ht="13" hidden="1" customHeight="1" x14ac:dyDescent="0.2"/>
    <row r="374" ht="13" hidden="1" customHeight="1" x14ac:dyDescent="0.2"/>
    <row r="375" ht="13" hidden="1" customHeight="1" x14ac:dyDescent="0.2"/>
    <row r="376" ht="13" hidden="1" customHeight="1" x14ac:dyDescent="0.2"/>
    <row r="377" ht="13" hidden="1" customHeight="1" x14ac:dyDescent="0.2"/>
    <row r="378" ht="13" hidden="1" customHeight="1" x14ac:dyDescent="0.2"/>
    <row r="379" ht="13" hidden="1" customHeight="1" x14ac:dyDescent="0.2"/>
    <row r="380" ht="13" hidden="1" customHeight="1" x14ac:dyDescent="0.2"/>
    <row r="381" ht="13" hidden="1" customHeight="1" x14ac:dyDescent="0.2"/>
    <row r="382" ht="13" hidden="1" customHeight="1" x14ac:dyDescent="0.2"/>
    <row r="383" ht="13" hidden="1" customHeight="1" x14ac:dyDescent="0.2"/>
    <row r="384" ht="13" hidden="1" customHeight="1" x14ac:dyDescent="0.2"/>
    <row r="385" ht="13" hidden="1" customHeight="1" x14ac:dyDescent="0.2"/>
    <row r="386" ht="13" hidden="1" customHeight="1" x14ac:dyDescent="0.2"/>
    <row r="387" ht="13" hidden="1" customHeight="1" x14ac:dyDescent="0.2"/>
    <row r="388" ht="13" hidden="1" customHeight="1" x14ac:dyDescent="0.2"/>
    <row r="389" ht="13" hidden="1" customHeight="1" x14ac:dyDescent="0.2"/>
    <row r="390" ht="13" hidden="1" customHeight="1" x14ac:dyDescent="0.2"/>
    <row r="391" ht="13" hidden="1" customHeight="1" x14ac:dyDescent="0.2"/>
    <row r="392" ht="13" hidden="1" customHeight="1" x14ac:dyDescent="0.2"/>
    <row r="393" ht="13" hidden="1" customHeight="1" x14ac:dyDescent="0.2"/>
    <row r="394" ht="13" hidden="1" customHeight="1" x14ac:dyDescent="0.2"/>
    <row r="395" ht="13" hidden="1" customHeight="1" x14ac:dyDescent="0.2"/>
    <row r="396" ht="13" hidden="1" customHeight="1" x14ac:dyDescent="0.2"/>
    <row r="397" ht="13" hidden="1" customHeight="1" x14ac:dyDescent="0.2"/>
    <row r="398" ht="13" hidden="1" customHeight="1" x14ac:dyDescent="0.2"/>
    <row r="399" ht="13" hidden="1" customHeight="1" x14ac:dyDescent="0.2"/>
    <row r="400" ht="13" hidden="1" customHeight="1" x14ac:dyDescent="0.2"/>
    <row r="401" ht="13" hidden="1" customHeight="1" x14ac:dyDescent="0.2"/>
    <row r="402" ht="13" hidden="1" customHeight="1" x14ac:dyDescent="0.2"/>
    <row r="403" ht="13" hidden="1" customHeight="1" x14ac:dyDescent="0.2"/>
    <row r="404" ht="13" hidden="1" customHeight="1" x14ac:dyDescent="0.2"/>
    <row r="405" ht="13" hidden="1" customHeight="1" x14ac:dyDescent="0.2"/>
    <row r="406" ht="13" hidden="1" customHeight="1" x14ac:dyDescent="0.2"/>
    <row r="407" ht="13" hidden="1" customHeight="1" x14ac:dyDescent="0.2"/>
    <row r="408" ht="13" hidden="1" customHeight="1" x14ac:dyDescent="0.2"/>
    <row r="409" ht="13" hidden="1" customHeight="1" x14ac:dyDescent="0.2"/>
    <row r="410" ht="13" hidden="1" customHeight="1" x14ac:dyDescent="0.2"/>
    <row r="411" ht="13" hidden="1" customHeight="1" x14ac:dyDescent="0.2"/>
    <row r="412" ht="13" hidden="1" customHeight="1" x14ac:dyDescent="0.2"/>
    <row r="413" ht="13" hidden="1" customHeight="1" x14ac:dyDescent="0.2"/>
    <row r="414" ht="13" hidden="1" customHeight="1" x14ac:dyDescent="0.2"/>
    <row r="415" ht="13" hidden="1" customHeight="1" x14ac:dyDescent="0.2"/>
    <row r="416" ht="13" hidden="1" customHeight="1" x14ac:dyDescent="0.2"/>
    <row r="417" ht="13" hidden="1" customHeight="1" x14ac:dyDescent="0.2"/>
    <row r="418" ht="13" hidden="1" customHeight="1" x14ac:dyDescent="0.2"/>
    <row r="419" ht="13" hidden="1" customHeight="1" x14ac:dyDescent="0.2"/>
    <row r="420" ht="13" hidden="1" customHeight="1" x14ac:dyDescent="0.2"/>
    <row r="421" ht="13" hidden="1" customHeight="1" x14ac:dyDescent="0.2"/>
    <row r="422" ht="13" hidden="1" customHeight="1" x14ac:dyDescent="0.2"/>
    <row r="423" ht="13" hidden="1" customHeight="1" x14ac:dyDescent="0.2"/>
    <row r="424" ht="13" hidden="1" customHeight="1" x14ac:dyDescent="0.2"/>
    <row r="425" ht="13" hidden="1" customHeight="1" x14ac:dyDescent="0.2"/>
    <row r="426" ht="13" hidden="1" customHeight="1" x14ac:dyDescent="0.2"/>
    <row r="427" ht="13" hidden="1" customHeight="1" x14ac:dyDescent="0.2"/>
    <row r="428" ht="13" hidden="1" customHeight="1" x14ac:dyDescent="0.2"/>
    <row r="429" ht="13" hidden="1" customHeight="1" x14ac:dyDescent="0.2"/>
    <row r="430" ht="13" hidden="1" customHeight="1" x14ac:dyDescent="0.2"/>
    <row r="431" ht="13" hidden="1" customHeight="1" x14ac:dyDescent="0.2"/>
    <row r="432" ht="13" hidden="1" customHeight="1" x14ac:dyDescent="0.2"/>
    <row r="433" ht="13" hidden="1" customHeight="1" x14ac:dyDescent="0.2"/>
    <row r="434" ht="13" hidden="1" customHeight="1" x14ac:dyDescent="0.2"/>
    <row r="435" ht="13" hidden="1" customHeight="1" x14ac:dyDescent="0.2"/>
    <row r="436" ht="13" hidden="1" customHeight="1" x14ac:dyDescent="0.2"/>
    <row r="437" ht="13" hidden="1" customHeight="1" x14ac:dyDescent="0.2"/>
    <row r="438" ht="13" hidden="1" customHeight="1" x14ac:dyDescent="0.2"/>
    <row r="439" ht="13" hidden="1" customHeight="1" x14ac:dyDescent="0.2"/>
    <row r="440" ht="13" hidden="1" customHeight="1" x14ac:dyDescent="0.2"/>
    <row r="441" ht="13" hidden="1" customHeight="1" x14ac:dyDescent="0.2"/>
    <row r="442" ht="13" hidden="1" customHeight="1" x14ac:dyDescent="0.2"/>
    <row r="443" ht="13" hidden="1" customHeight="1" x14ac:dyDescent="0.2"/>
    <row r="444" ht="13" hidden="1" customHeight="1" x14ac:dyDescent="0.2"/>
    <row r="445" ht="13" hidden="1" customHeight="1" x14ac:dyDescent="0.2"/>
    <row r="446" ht="13" hidden="1" customHeight="1" x14ac:dyDescent="0.2"/>
    <row r="447" ht="13" hidden="1" customHeight="1" x14ac:dyDescent="0.2"/>
    <row r="448" ht="13" hidden="1" customHeight="1" x14ac:dyDescent="0.2"/>
    <row r="449" ht="13" hidden="1" customHeight="1" x14ac:dyDescent="0.2"/>
    <row r="450" ht="13" hidden="1" customHeight="1" x14ac:dyDescent="0.2"/>
    <row r="451" ht="13" hidden="1" customHeight="1" x14ac:dyDescent="0.2"/>
    <row r="452" ht="13" hidden="1" customHeight="1" x14ac:dyDescent="0.2"/>
    <row r="453" ht="13" hidden="1" customHeight="1" x14ac:dyDescent="0.2"/>
    <row r="454" ht="13" hidden="1" customHeight="1" x14ac:dyDescent="0.2"/>
    <row r="455" ht="13" hidden="1" customHeight="1" x14ac:dyDescent="0.2"/>
    <row r="456" ht="13" hidden="1" customHeight="1" x14ac:dyDescent="0.2"/>
    <row r="457" ht="13" hidden="1" customHeight="1" x14ac:dyDescent="0.2"/>
    <row r="458" ht="13" hidden="1" customHeight="1" x14ac:dyDescent="0.2"/>
    <row r="459" ht="13" hidden="1" customHeight="1" x14ac:dyDescent="0.2"/>
    <row r="460" ht="13" hidden="1" customHeight="1" x14ac:dyDescent="0.2"/>
    <row r="461" ht="13" hidden="1" customHeight="1" x14ac:dyDescent="0.2"/>
    <row r="462" ht="13" hidden="1" customHeight="1" x14ac:dyDescent="0.2"/>
    <row r="463" ht="13" hidden="1" customHeight="1" x14ac:dyDescent="0.2"/>
    <row r="464" ht="13" hidden="1" customHeight="1" x14ac:dyDescent="0.2"/>
    <row r="465" ht="13" hidden="1" customHeight="1" x14ac:dyDescent="0.2"/>
    <row r="466" ht="13" hidden="1" customHeight="1" x14ac:dyDescent="0.2"/>
    <row r="467" ht="13" hidden="1" customHeight="1" x14ac:dyDescent="0.2"/>
    <row r="468" ht="13" hidden="1" customHeight="1" x14ac:dyDescent="0.2"/>
    <row r="469" ht="13" hidden="1" customHeight="1" x14ac:dyDescent="0.2"/>
    <row r="470" ht="13" hidden="1" customHeight="1" x14ac:dyDescent="0.2"/>
    <row r="471" ht="13" hidden="1" customHeight="1" x14ac:dyDescent="0.2"/>
    <row r="472" ht="13" hidden="1" customHeight="1" x14ac:dyDescent="0.2"/>
    <row r="473" ht="13" hidden="1" customHeight="1" x14ac:dyDescent="0.2"/>
    <row r="474" ht="13" hidden="1" customHeight="1" x14ac:dyDescent="0.2"/>
    <row r="475" ht="13" hidden="1" customHeight="1" x14ac:dyDescent="0.2"/>
    <row r="476" ht="13" hidden="1" customHeight="1" x14ac:dyDescent="0.2"/>
    <row r="477" ht="13" hidden="1" customHeight="1" x14ac:dyDescent="0.2"/>
    <row r="478" ht="13" hidden="1" customHeight="1" x14ac:dyDescent="0.2"/>
    <row r="479" ht="13" hidden="1" customHeight="1" x14ac:dyDescent="0.2"/>
    <row r="480" ht="13" hidden="1" customHeight="1" x14ac:dyDescent="0.2"/>
    <row r="481" ht="13" hidden="1" customHeight="1" x14ac:dyDescent="0.2"/>
    <row r="482" ht="13" hidden="1" customHeight="1" x14ac:dyDescent="0.2"/>
    <row r="483" ht="13" hidden="1" customHeight="1" x14ac:dyDescent="0.2"/>
    <row r="484" ht="13" hidden="1" customHeight="1" x14ac:dyDescent="0.2"/>
    <row r="485" ht="13" hidden="1" customHeight="1" x14ac:dyDescent="0.2"/>
    <row r="486" ht="13" hidden="1" customHeight="1" x14ac:dyDescent="0.2"/>
    <row r="487" ht="13" hidden="1" customHeight="1" x14ac:dyDescent="0.2"/>
    <row r="488" ht="13" hidden="1" customHeight="1" x14ac:dyDescent="0.2"/>
    <row r="489" ht="13" hidden="1" customHeight="1" x14ac:dyDescent="0.2"/>
    <row r="490" ht="13" hidden="1" customHeight="1" x14ac:dyDescent="0.2"/>
    <row r="491" ht="13" hidden="1" customHeight="1" x14ac:dyDescent="0.2"/>
    <row r="492" ht="13" hidden="1" customHeight="1" x14ac:dyDescent="0.2"/>
    <row r="493" ht="13" hidden="1" customHeight="1" x14ac:dyDescent="0.2"/>
    <row r="494" ht="13" hidden="1" customHeight="1" x14ac:dyDescent="0.2"/>
    <row r="495" ht="13" hidden="1" customHeight="1" x14ac:dyDescent="0.2"/>
    <row r="496" ht="13" hidden="1" customHeight="1" x14ac:dyDescent="0.2"/>
    <row r="497" ht="13" hidden="1" customHeight="1" x14ac:dyDescent="0.2"/>
    <row r="498" ht="13" hidden="1" customHeight="1" x14ac:dyDescent="0.2"/>
    <row r="499" ht="13" hidden="1" customHeight="1" x14ac:dyDescent="0.2"/>
    <row r="500" ht="13" hidden="1" customHeight="1" x14ac:dyDescent="0.2"/>
    <row r="501" ht="13" hidden="1" customHeight="1" x14ac:dyDescent="0.2"/>
    <row r="502" ht="13" hidden="1" customHeight="1" x14ac:dyDescent="0.2"/>
    <row r="503" ht="13" hidden="1" customHeight="1" x14ac:dyDescent="0.2"/>
    <row r="504" ht="13" hidden="1" customHeight="1" x14ac:dyDescent="0.2"/>
    <row r="505" ht="13" hidden="1" customHeight="1" x14ac:dyDescent="0.2"/>
    <row r="506" ht="13" hidden="1" customHeight="1" x14ac:dyDescent="0.2"/>
    <row r="507" ht="13" hidden="1" customHeight="1" x14ac:dyDescent="0.2"/>
    <row r="508" ht="13" hidden="1" customHeight="1" x14ac:dyDescent="0.2"/>
    <row r="509" ht="13" hidden="1" customHeight="1" x14ac:dyDescent="0.2"/>
    <row r="510" ht="13" hidden="1" customHeight="1" x14ac:dyDescent="0.2"/>
    <row r="511" ht="13" hidden="1" customHeight="1" x14ac:dyDescent="0.2"/>
    <row r="512" ht="13" hidden="1" customHeight="1" x14ac:dyDescent="0.2"/>
    <row r="513" ht="13" hidden="1" customHeight="1" x14ac:dyDescent="0.2"/>
    <row r="514" ht="13" hidden="1" customHeight="1" x14ac:dyDescent="0.2"/>
    <row r="515" ht="13" hidden="1" customHeight="1" x14ac:dyDescent="0.2"/>
    <row r="516" ht="13" hidden="1" customHeight="1" x14ac:dyDescent="0.2"/>
    <row r="517" ht="13" hidden="1" customHeight="1" x14ac:dyDescent="0.2"/>
    <row r="518" ht="13" hidden="1" customHeight="1" x14ac:dyDescent="0.2"/>
    <row r="519" ht="13" hidden="1" customHeight="1" x14ac:dyDescent="0.2"/>
    <row r="520" ht="13" hidden="1" customHeight="1" x14ac:dyDescent="0.2"/>
    <row r="521" ht="13" hidden="1" customHeight="1" x14ac:dyDescent="0.2"/>
    <row r="522" ht="13" hidden="1" customHeight="1" x14ac:dyDescent="0.2"/>
    <row r="523" ht="13" hidden="1" customHeight="1" x14ac:dyDescent="0.2"/>
    <row r="524" ht="13" hidden="1" customHeight="1" x14ac:dyDescent="0.2"/>
    <row r="525" ht="13" hidden="1" customHeight="1" x14ac:dyDescent="0.2"/>
    <row r="526" ht="13" hidden="1" customHeight="1" x14ac:dyDescent="0.2"/>
    <row r="527" ht="13" hidden="1" customHeight="1" x14ac:dyDescent="0.2"/>
    <row r="528" ht="13" hidden="1" customHeight="1" x14ac:dyDescent="0.2"/>
    <row r="529" ht="13" hidden="1" customHeight="1" x14ac:dyDescent="0.2"/>
    <row r="530" ht="13" hidden="1" customHeight="1" x14ac:dyDescent="0.2"/>
    <row r="531" ht="13" hidden="1" customHeight="1" x14ac:dyDescent="0.2"/>
    <row r="532" ht="13" hidden="1" customHeight="1" x14ac:dyDescent="0.2"/>
    <row r="533" ht="13" hidden="1" customHeight="1" x14ac:dyDescent="0.2"/>
    <row r="534" ht="13" hidden="1" customHeight="1" x14ac:dyDescent="0.2"/>
    <row r="535" ht="13" hidden="1" customHeight="1" x14ac:dyDescent="0.2"/>
    <row r="536" ht="13" hidden="1" customHeight="1" x14ac:dyDescent="0.2"/>
    <row r="537" ht="13" hidden="1" customHeight="1" x14ac:dyDescent="0.2"/>
    <row r="538" ht="13" hidden="1" customHeight="1" x14ac:dyDescent="0.2"/>
    <row r="539" ht="13" hidden="1" customHeight="1" x14ac:dyDescent="0.2"/>
    <row r="540" ht="13" hidden="1" customHeight="1" x14ac:dyDescent="0.2"/>
    <row r="541" ht="13" hidden="1" customHeight="1" x14ac:dyDescent="0.2"/>
    <row r="542" ht="13" hidden="1" customHeight="1" x14ac:dyDescent="0.2"/>
    <row r="543" ht="13" hidden="1" customHeight="1" x14ac:dyDescent="0.2"/>
    <row r="544" ht="13" hidden="1" customHeight="1" x14ac:dyDescent="0.2"/>
    <row r="545" ht="13" hidden="1" customHeight="1" x14ac:dyDescent="0.2"/>
    <row r="546" ht="13" hidden="1" customHeight="1" x14ac:dyDescent="0.2"/>
    <row r="547" ht="13" hidden="1" customHeight="1" x14ac:dyDescent="0.2"/>
    <row r="548" ht="13" hidden="1" customHeight="1" x14ac:dyDescent="0.2"/>
    <row r="549" ht="13" hidden="1" customHeight="1" x14ac:dyDescent="0.2"/>
    <row r="550" ht="13" hidden="1" customHeight="1" x14ac:dyDescent="0.2"/>
    <row r="551" ht="13" hidden="1" customHeight="1" x14ac:dyDescent="0.2"/>
    <row r="552" ht="13" hidden="1" customHeight="1" x14ac:dyDescent="0.2"/>
    <row r="553" ht="13" hidden="1" customHeight="1" x14ac:dyDescent="0.2"/>
    <row r="554" ht="13" hidden="1" customHeight="1" x14ac:dyDescent="0.2"/>
    <row r="555" ht="13" hidden="1" customHeight="1" x14ac:dyDescent="0.2"/>
    <row r="556" ht="13" hidden="1" customHeight="1" x14ac:dyDescent="0.2"/>
    <row r="557" ht="13" hidden="1" customHeight="1" x14ac:dyDescent="0.2"/>
    <row r="558" ht="13" hidden="1" customHeight="1" x14ac:dyDescent="0.2"/>
    <row r="559" ht="13" hidden="1" customHeight="1" x14ac:dyDescent="0.2"/>
    <row r="560" ht="13" hidden="1" customHeight="1" x14ac:dyDescent="0.2"/>
    <row r="561" ht="13" hidden="1" customHeight="1" x14ac:dyDescent="0.2"/>
    <row r="562" ht="13" hidden="1" customHeight="1" x14ac:dyDescent="0.2"/>
    <row r="563" ht="13" hidden="1" customHeight="1" x14ac:dyDescent="0.2"/>
    <row r="564" ht="13" hidden="1" customHeight="1" x14ac:dyDescent="0.2"/>
    <row r="565" ht="13" hidden="1" customHeight="1" x14ac:dyDescent="0.2"/>
    <row r="566" ht="13" hidden="1" customHeight="1" x14ac:dyDescent="0.2"/>
    <row r="567" ht="13" hidden="1" customHeight="1" x14ac:dyDescent="0.2"/>
    <row r="568" ht="13" hidden="1" customHeight="1" x14ac:dyDescent="0.2"/>
    <row r="569" ht="13" hidden="1" customHeight="1" x14ac:dyDescent="0.2"/>
    <row r="570" ht="13" hidden="1" customHeight="1" x14ac:dyDescent="0.2"/>
    <row r="571" ht="13" hidden="1" customHeight="1" x14ac:dyDescent="0.2"/>
    <row r="572" ht="13" hidden="1" customHeight="1" x14ac:dyDescent="0.2"/>
    <row r="573" ht="13" hidden="1" customHeight="1" x14ac:dyDescent="0.2"/>
    <row r="574" ht="13" hidden="1" customHeight="1" x14ac:dyDescent="0.2"/>
    <row r="575" ht="13" hidden="1" customHeight="1" x14ac:dyDescent="0.2"/>
    <row r="576" ht="13" hidden="1" customHeight="1" x14ac:dyDescent="0.2"/>
    <row r="577" ht="13" hidden="1" customHeight="1" x14ac:dyDescent="0.2"/>
    <row r="578" ht="13" hidden="1" customHeight="1" x14ac:dyDescent="0.2"/>
    <row r="579" ht="13" hidden="1" customHeight="1" x14ac:dyDescent="0.2"/>
    <row r="580" ht="13" hidden="1" customHeight="1" x14ac:dyDescent="0.2"/>
    <row r="581" ht="13" hidden="1" customHeight="1" x14ac:dyDescent="0.2"/>
    <row r="582" ht="13" hidden="1" customHeight="1" x14ac:dyDescent="0.2"/>
    <row r="583" ht="13" hidden="1" customHeight="1" x14ac:dyDescent="0.2"/>
    <row r="584" ht="13" hidden="1" customHeight="1" x14ac:dyDescent="0.2"/>
    <row r="585" ht="13" hidden="1" customHeight="1" x14ac:dyDescent="0.2"/>
    <row r="586" ht="13" hidden="1" customHeight="1" x14ac:dyDescent="0.2"/>
    <row r="587" ht="13" hidden="1" customHeight="1" x14ac:dyDescent="0.2"/>
    <row r="588" ht="13" hidden="1" customHeight="1" x14ac:dyDescent="0.2"/>
    <row r="589" ht="13" hidden="1" customHeight="1" x14ac:dyDescent="0.2"/>
    <row r="590" ht="13" hidden="1" customHeight="1" x14ac:dyDescent="0.2"/>
    <row r="591" ht="13" hidden="1" customHeight="1" x14ac:dyDescent="0.2"/>
    <row r="592" ht="13" hidden="1" customHeight="1" x14ac:dyDescent="0.2"/>
    <row r="593" ht="13" hidden="1" customHeight="1" x14ac:dyDescent="0.2"/>
    <row r="594" ht="13" hidden="1" customHeight="1" x14ac:dyDescent="0.2"/>
    <row r="595" ht="13" hidden="1" customHeight="1" x14ac:dyDescent="0.2"/>
    <row r="596" ht="13" hidden="1" customHeight="1" x14ac:dyDescent="0.2"/>
    <row r="597" ht="13" hidden="1" customHeight="1" x14ac:dyDescent="0.2"/>
    <row r="598" ht="13" hidden="1" customHeight="1" x14ac:dyDescent="0.2"/>
    <row r="599" ht="13" hidden="1" customHeight="1" x14ac:dyDescent="0.2"/>
    <row r="600" ht="13" hidden="1" customHeight="1" x14ac:dyDescent="0.2"/>
    <row r="601" ht="13" hidden="1" customHeight="1" x14ac:dyDescent="0.2"/>
    <row r="602" ht="13" hidden="1" customHeight="1" x14ac:dyDescent="0.2"/>
    <row r="603" ht="13" hidden="1" customHeight="1" x14ac:dyDescent="0.2"/>
    <row r="604" ht="13" hidden="1" customHeight="1" x14ac:dyDescent="0.2"/>
    <row r="605" ht="13" hidden="1" customHeight="1" x14ac:dyDescent="0.2"/>
    <row r="606" ht="13" hidden="1" customHeight="1" x14ac:dyDescent="0.2"/>
    <row r="607" ht="13" hidden="1" customHeight="1" x14ac:dyDescent="0.2"/>
    <row r="608" ht="13" hidden="1" customHeight="1" x14ac:dyDescent="0.2"/>
    <row r="609" ht="13" hidden="1" customHeight="1" x14ac:dyDescent="0.2"/>
    <row r="610" ht="13" hidden="1" customHeight="1" x14ac:dyDescent="0.2"/>
    <row r="611" ht="13" hidden="1" customHeight="1" x14ac:dyDescent="0.2"/>
    <row r="612" ht="13" hidden="1" customHeight="1" x14ac:dyDescent="0.2"/>
    <row r="613" ht="13" hidden="1" customHeight="1" x14ac:dyDescent="0.2"/>
    <row r="614" ht="13" hidden="1" customHeight="1" x14ac:dyDescent="0.2"/>
    <row r="615" ht="13" hidden="1" customHeight="1" x14ac:dyDescent="0.2"/>
    <row r="616" ht="13" hidden="1" customHeight="1" x14ac:dyDescent="0.2"/>
    <row r="617" ht="13" hidden="1" customHeight="1" x14ac:dyDescent="0.2"/>
    <row r="618" ht="13" hidden="1" customHeight="1" x14ac:dyDescent="0.2"/>
    <row r="619" ht="13" hidden="1" customHeight="1" x14ac:dyDescent="0.2"/>
    <row r="620" ht="13" hidden="1" customHeight="1" x14ac:dyDescent="0.2"/>
    <row r="621" ht="13" hidden="1" customHeight="1" x14ac:dyDescent="0.2"/>
    <row r="622" ht="13" hidden="1" customHeight="1" x14ac:dyDescent="0.2"/>
    <row r="623" ht="13" hidden="1" customHeight="1" x14ac:dyDescent="0.2"/>
    <row r="624" ht="13" hidden="1" customHeight="1" x14ac:dyDescent="0.2"/>
    <row r="625" ht="13" hidden="1" customHeight="1" x14ac:dyDescent="0.2"/>
    <row r="626" ht="13" hidden="1" customHeight="1" x14ac:dyDescent="0.2"/>
    <row r="627" ht="13" hidden="1" customHeight="1" x14ac:dyDescent="0.2"/>
    <row r="628" ht="13" hidden="1" customHeight="1" x14ac:dyDescent="0.2"/>
    <row r="629" ht="13" hidden="1" customHeight="1" x14ac:dyDescent="0.2"/>
    <row r="630" ht="13" hidden="1" customHeight="1" x14ac:dyDescent="0.2"/>
    <row r="631" ht="13" hidden="1" customHeight="1" x14ac:dyDescent="0.2"/>
    <row r="632" ht="13" hidden="1" customHeight="1" x14ac:dyDescent="0.2"/>
    <row r="633" ht="13" hidden="1" customHeight="1" x14ac:dyDescent="0.2"/>
    <row r="634" ht="13" hidden="1" customHeight="1" x14ac:dyDescent="0.2"/>
    <row r="635" ht="13" hidden="1" customHeight="1" x14ac:dyDescent="0.2"/>
    <row r="636" ht="13" hidden="1" customHeight="1" x14ac:dyDescent="0.2"/>
    <row r="637" ht="13" hidden="1" customHeight="1" x14ac:dyDescent="0.2"/>
    <row r="638" ht="13" hidden="1" customHeight="1" x14ac:dyDescent="0.2"/>
    <row r="639" ht="13" hidden="1" customHeight="1" x14ac:dyDescent="0.2"/>
    <row r="640" ht="13" hidden="1" customHeight="1" x14ac:dyDescent="0.2"/>
    <row r="641" ht="13" hidden="1" customHeight="1" x14ac:dyDescent="0.2"/>
    <row r="642" ht="13" hidden="1" customHeight="1" x14ac:dyDescent="0.2"/>
    <row r="643" ht="13" hidden="1" customHeight="1" x14ac:dyDescent="0.2"/>
    <row r="644" ht="13" hidden="1" customHeight="1" x14ac:dyDescent="0.2"/>
    <row r="645" ht="13" hidden="1" customHeight="1" x14ac:dyDescent="0.2"/>
    <row r="646" ht="13" hidden="1" customHeight="1" x14ac:dyDescent="0.2"/>
    <row r="647" ht="13" hidden="1" customHeight="1" x14ac:dyDescent="0.2"/>
    <row r="648" ht="13" hidden="1" customHeight="1" x14ac:dyDescent="0.2"/>
    <row r="649" ht="13" hidden="1" customHeight="1" x14ac:dyDescent="0.2"/>
    <row r="650" ht="13" hidden="1" customHeight="1" x14ac:dyDescent="0.2"/>
    <row r="651" ht="13" hidden="1" customHeight="1" x14ac:dyDescent="0.2"/>
    <row r="652" ht="13" hidden="1" customHeight="1" x14ac:dyDescent="0.2"/>
  </sheetData>
  <mergeCells count="530">
    <mergeCell ref="B1:I1"/>
    <mergeCell ref="B2:O2"/>
    <mergeCell ref="B3:O3"/>
    <mergeCell ref="C6:E6"/>
    <mergeCell ref="H6:J6"/>
    <mergeCell ref="M6:O6"/>
    <mergeCell ref="B8:H8"/>
    <mergeCell ref="E10:H10"/>
    <mergeCell ref="B11:D11"/>
    <mergeCell ref="E11:J11"/>
    <mergeCell ref="E12:J12"/>
    <mergeCell ref="B13:D13"/>
    <mergeCell ref="B14:J14"/>
    <mergeCell ref="B15:D15"/>
    <mergeCell ref="G15:H15"/>
    <mergeCell ref="B16:J16"/>
    <mergeCell ref="B17:D17"/>
    <mergeCell ref="G17:J17"/>
    <mergeCell ref="B18:D18"/>
    <mergeCell ref="G18:J18"/>
    <mergeCell ref="B21:O21"/>
    <mergeCell ref="B23:J23"/>
    <mergeCell ref="E24:F24"/>
    <mergeCell ref="J24:K24"/>
    <mergeCell ref="L24:M24"/>
    <mergeCell ref="B25:D25"/>
    <mergeCell ref="E25:F25"/>
    <mergeCell ref="J25:K25"/>
    <mergeCell ref="L25:M25"/>
    <mergeCell ref="B26:D26"/>
    <mergeCell ref="E26:F26"/>
    <mergeCell ref="J26:K26"/>
    <mergeCell ref="L26:M26"/>
    <mergeCell ref="J28:M28"/>
    <mergeCell ref="B30:D30"/>
    <mergeCell ref="E30:G30"/>
    <mergeCell ref="B31:D31"/>
    <mergeCell ref="E31:G31"/>
    <mergeCell ref="B32:D32"/>
    <mergeCell ref="E32:G32"/>
    <mergeCell ref="B33:D33"/>
    <mergeCell ref="E33:G33"/>
    <mergeCell ref="B34:D34"/>
    <mergeCell ref="E34:G34"/>
    <mergeCell ref="B35:D35"/>
    <mergeCell ref="E35:G35"/>
    <mergeCell ref="B36:D36"/>
    <mergeCell ref="E36:G36"/>
    <mergeCell ref="B37:D37"/>
    <mergeCell ref="E37:G37"/>
    <mergeCell ref="B38:D38"/>
    <mergeCell ref="E38:G38"/>
    <mergeCell ref="B39:D39"/>
    <mergeCell ref="E39:G39"/>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L47"/>
    <mergeCell ref="B49:B54"/>
    <mergeCell ref="C49:M54"/>
    <mergeCell ref="B56:J56"/>
    <mergeCell ref="H57:K57"/>
    <mergeCell ref="B59:D59"/>
    <mergeCell ref="E59:G59"/>
    <mergeCell ref="H59:J59"/>
    <mergeCell ref="B60:D60"/>
    <mergeCell ref="E60:G60"/>
    <mergeCell ref="H60:J60"/>
    <mergeCell ref="B61:D61"/>
    <mergeCell ref="E61:G61"/>
    <mergeCell ref="H61:J61"/>
    <mergeCell ref="B62:D62"/>
    <mergeCell ref="E62:G62"/>
    <mergeCell ref="H62:J62"/>
    <mergeCell ref="B64:G64"/>
    <mergeCell ref="B65:I65"/>
    <mergeCell ref="B67:D67"/>
    <mergeCell ref="E67:L67"/>
    <mergeCell ref="B69:G69"/>
    <mergeCell ref="B71:S71"/>
    <mergeCell ref="I73:L73"/>
    <mergeCell ref="B75:D75"/>
    <mergeCell ref="E75:G75"/>
    <mergeCell ref="H75:J75"/>
    <mergeCell ref="B76:D76"/>
    <mergeCell ref="E76:G76"/>
    <mergeCell ref="H76:J76"/>
    <mergeCell ref="B77:D77"/>
    <mergeCell ref="E78:G78"/>
    <mergeCell ref="H77:J77"/>
    <mergeCell ref="B78:D78"/>
    <mergeCell ref="H78:J78"/>
    <mergeCell ref="B80:G80"/>
    <mergeCell ref="E82:F82"/>
    <mergeCell ref="I82:J82"/>
    <mergeCell ref="K82:L82"/>
    <mergeCell ref="B83:D83"/>
    <mergeCell ref="E83:F83"/>
    <mergeCell ref="I83:J83"/>
    <mergeCell ref="K83:L83"/>
    <mergeCell ref="B84:D84"/>
    <mergeCell ref="E84:F84"/>
    <mergeCell ref="I84:J84"/>
    <mergeCell ref="K84:L84"/>
    <mergeCell ref="B85:C87"/>
    <mergeCell ref="E85:F85"/>
    <mergeCell ref="I85:J85"/>
    <mergeCell ref="K85:L85"/>
    <mergeCell ref="E86:F86"/>
    <mergeCell ref="I86:J86"/>
    <mergeCell ref="K86:L86"/>
    <mergeCell ref="E87:F87"/>
    <mergeCell ref="I87:J87"/>
    <mergeCell ref="K87:L87"/>
    <mergeCell ref="B88:D88"/>
    <mergeCell ref="E88:F88"/>
    <mergeCell ref="I88:J88"/>
    <mergeCell ref="K88:L88"/>
    <mergeCell ref="I90:L90"/>
    <mergeCell ref="B92:F92"/>
    <mergeCell ref="E94:F94"/>
    <mergeCell ref="I94:J94"/>
    <mergeCell ref="N94:Q94"/>
    <mergeCell ref="D96:E96"/>
    <mergeCell ref="F96:H96"/>
    <mergeCell ref="I96:K96"/>
    <mergeCell ref="L96:M96"/>
    <mergeCell ref="D97:E97"/>
    <mergeCell ref="F97:H97"/>
    <mergeCell ref="I97:K97"/>
    <mergeCell ref="L97:M97"/>
    <mergeCell ref="D98:E98"/>
    <mergeCell ref="F98:H98"/>
    <mergeCell ref="I98:K98"/>
    <mergeCell ref="L98:M98"/>
    <mergeCell ref="D99:E99"/>
    <mergeCell ref="F99:H99"/>
    <mergeCell ref="I99:K99"/>
    <mergeCell ref="L99:M99"/>
    <mergeCell ref="D100:E100"/>
    <mergeCell ref="F100:H100"/>
    <mergeCell ref="I100:K100"/>
    <mergeCell ref="L100:M100"/>
    <mergeCell ref="D101:E101"/>
    <mergeCell ref="F101:H101"/>
    <mergeCell ref="I101:K101"/>
    <mergeCell ref="L101:M101"/>
    <mergeCell ref="D102:E102"/>
    <mergeCell ref="F102:H102"/>
    <mergeCell ref="I102:K102"/>
    <mergeCell ref="L102:M102"/>
    <mergeCell ref="D103:E103"/>
    <mergeCell ref="F103:H103"/>
    <mergeCell ref="I103:K103"/>
    <mergeCell ref="L103:M103"/>
    <mergeCell ref="D104:E104"/>
    <mergeCell ref="F104:H104"/>
    <mergeCell ref="I104:K104"/>
    <mergeCell ref="L104:M104"/>
    <mergeCell ref="D105:E105"/>
    <mergeCell ref="F105:H105"/>
    <mergeCell ref="I105:K105"/>
    <mergeCell ref="L105:M105"/>
    <mergeCell ref="D106:E106"/>
    <mergeCell ref="F106:H106"/>
    <mergeCell ref="I106:K106"/>
    <mergeCell ref="L106:M106"/>
    <mergeCell ref="D107:E107"/>
    <mergeCell ref="F107:H107"/>
    <mergeCell ref="I107:K107"/>
    <mergeCell ref="L107:M107"/>
    <mergeCell ref="D108:E108"/>
    <mergeCell ref="F108:H108"/>
    <mergeCell ref="I108:K108"/>
    <mergeCell ref="L108:M108"/>
    <mergeCell ref="D109:E109"/>
    <mergeCell ref="F109:H109"/>
    <mergeCell ref="I109:K109"/>
    <mergeCell ref="L109:M109"/>
    <mergeCell ref="D110:E110"/>
    <mergeCell ref="F110:H110"/>
    <mergeCell ref="I110:K110"/>
    <mergeCell ref="L110:M110"/>
    <mergeCell ref="D111:E111"/>
    <mergeCell ref="F111:H111"/>
    <mergeCell ref="I111:K111"/>
    <mergeCell ref="L111:M111"/>
    <mergeCell ref="D112:E112"/>
    <mergeCell ref="F112:H112"/>
    <mergeCell ref="I112:K112"/>
    <mergeCell ref="L112:M112"/>
    <mergeCell ref="D113:E113"/>
    <mergeCell ref="F113:H113"/>
    <mergeCell ref="I113:K113"/>
    <mergeCell ref="L113:M113"/>
    <mergeCell ref="D114:E114"/>
    <mergeCell ref="F114:H114"/>
    <mergeCell ref="I114:K114"/>
    <mergeCell ref="L114:M114"/>
    <mergeCell ref="D115:E115"/>
    <mergeCell ref="F115:H115"/>
    <mergeCell ref="I115:K115"/>
    <mergeCell ref="L115:M115"/>
    <mergeCell ref="B117:L117"/>
    <mergeCell ref="B120:B125"/>
    <mergeCell ref="C120:Q125"/>
    <mergeCell ref="B129:D129"/>
    <mergeCell ref="G129:H129"/>
    <mergeCell ref="L129:Q129"/>
    <mergeCell ref="B130:D130"/>
    <mergeCell ref="G130:H130"/>
    <mergeCell ref="L130:Q130"/>
    <mergeCell ref="B131:D131"/>
    <mergeCell ref="G131:H131"/>
    <mergeCell ref="L131:Q131"/>
    <mergeCell ref="G133:H133"/>
    <mergeCell ref="D136:E136"/>
    <mergeCell ref="F136:H136"/>
    <mergeCell ref="I136:K136"/>
    <mergeCell ref="L136:M136"/>
    <mergeCell ref="D137:E137"/>
    <mergeCell ref="F137:H137"/>
    <mergeCell ref="I137:K137"/>
    <mergeCell ref="L137:M137"/>
    <mergeCell ref="D138:E138"/>
    <mergeCell ref="F138:H138"/>
    <mergeCell ref="I138:K138"/>
    <mergeCell ref="L138:M138"/>
    <mergeCell ref="D139:E139"/>
    <mergeCell ref="F139:H139"/>
    <mergeCell ref="I139:K139"/>
    <mergeCell ref="L139:M139"/>
    <mergeCell ref="D140:E140"/>
    <mergeCell ref="F140:H140"/>
    <mergeCell ref="I140:K140"/>
    <mergeCell ref="L140:M140"/>
    <mergeCell ref="D141:E141"/>
    <mergeCell ref="F141:H141"/>
    <mergeCell ref="I141:K141"/>
    <mergeCell ref="L141:M141"/>
    <mergeCell ref="D142:E142"/>
    <mergeCell ref="F142:H142"/>
    <mergeCell ref="I142:K142"/>
    <mergeCell ref="L142:M142"/>
    <mergeCell ref="D143:E143"/>
    <mergeCell ref="F143:H143"/>
    <mergeCell ref="I143:K143"/>
    <mergeCell ref="L143:M143"/>
    <mergeCell ref="D144:E144"/>
    <mergeCell ref="F144:H144"/>
    <mergeCell ref="I144:K144"/>
    <mergeCell ref="L144:M144"/>
    <mergeCell ref="D145:E145"/>
    <mergeCell ref="F145:H145"/>
    <mergeCell ref="I145:K145"/>
    <mergeCell ref="L145:M145"/>
    <mergeCell ref="D146:E146"/>
    <mergeCell ref="F146:H146"/>
    <mergeCell ref="I146:K146"/>
    <mergeCell ref="L146:M146"/>
    <mergeCell ref="D147:E147"/>
    <mergeCell ref="F147:H147"/>
    <mergeCell ref="I147:K147"/>
    <mergeCell ref="L147:M147"/>
    <mergeCell ref="D148:E148"/>
    <mergeCell ref="F148:H148"/>
    <mergeCell ref="I148:K148"/>
    <mergeCell ref="L148:M148"/>
    <mergeCell ref="D149:E149"/>
    <mergeCell ref="F149:H149"/>
    <mergeCell ref="I149:K149"/>
    <mergeCell ref="L149:M149"/>
    <mergeCell ref="D150:E150"/>
    <mergeCell ref="F150:H150"/>
    <mergeCell ref="I150:K150"/>
    <mergeCell ref="L150:M150"/>
    <mergeCell ref="D151:E151"/>
    <mergeCell ref="F151:H151"/>
    <mergeCell ref="I151:K151"/>
    <mergeCell ref="L151:M151"/>
    <mergeCell ref="D152:E152"/>
    <mergeCell ref="F152:H152"/>
    <mergeCell ref="I152:K152"/>
    <mergeCell ref="L152:M152"/>
    <mergeCell ref="D153:E153"/>
    <mergeCell ref="F153:H153"/>
    <mergeCell ref="I153:K153"/>
    <mergeCell ref="L153:M153"/>
    <mergeCell ref="D154:E154"/>
    <mergeCell ref="F154:H154"/>
    <mergeCell ref="I154:K154"/>
    <mergeCell ref="L154:M154"/>
    <mergeCell ref="B156:L156"/>
    <mergeCell ref="B159:B164"/>
    <mergeCell ref="C159:Q164"/>
    <mergeCell ref="B166:P166"/>
    <mergeCell ref="E168:F168"/>
    <mergeCell ref="I168:J168"/>
    <mergeCell ref="N168:Q168"/>
    <mergeCell ref="D171:E171"/>
    <mergeCell ref="F171:H171"/>
    <mergeCell ref="I171:K171"/>
    <mergeCell ref="L171:M171"/>
    <mergeCell ref="D172:E172"/>
    <mergeCell ref="F172:H172"/>
    <mergeCell ref="I172:K172"/>
    <mergeCell ref="L172:M172"/>
    <mergeCell ref="D173:E173"/>
    <mergeCell ref="F173:H173"/>
    <mergeCell ref="I173:K173"/>
    <mergeCell ref="L173:M173"/>
    <mergeCell ref="D174:E174"/>
    <mergeCell ref="F174:H174"/>
    <mergeCell ref="I174:K174"/>
    <mergeCell ref="L174:M174"/>
    <mergeCell ref="D175:E175"/>
    <mergeCell ref="F175:H175"/>
    <mergeCell ref="I175:K175"/>
    <mergeCell ref="L175:M175"/>
    <mergeCell ref="D176:E176"/>
    <mergeCell ref="F176:H176"/>
    <mergeCell ref="I176:K176"/>
    <mergeCell ref="L176:M176"/>
    <mergeCell ref="D177:E177"/>
    <mergeCell ref="F177:H177"/>
    <mergeCell ref="I177:K177"/>
    <mergeCell ref="L177:M177"/>
    <mergeCell ref="D178:E178"/>
    <mergeCell ref="F178:H178"/>
    <mergeCell ref="I178:K178"/>
    <mergeCell ref="L178:M178"/>
    <mergeCell ref="D179:E179"/>
    <mergeCell ref="F179:H179"/>
    <mergeCell ref="I179:K179"/>
    <mergeCell ref="L179:M179"/>
    <mergeCell ref="D180:E180"/>
    <mergeCell ref="F180:H180"/>
    <mergeCell ref="I180:K180"/>
    <mergeCell ref="L180:M180"/>
    <mergeCell ref="D181:E181"/>
    <mergeCell ref="F181:H181"/>
    <mergeCell ref="I181:K181"/>
    <mergeCell ref="L181:M181"/>
    <mergeCell ref="D182:E182"/>
    <mergeCell ref="F182:H182"/>
    <mergeCell ref="I182:K182"/>
    <mergeCell ref="L182:M182"/>
    <mergeCell ref="D183:E183"/>
    <mergeCell ref="F183:H183"/>
    <mergeCell ref="I183:K183"/>
    <mergeCell ref="L183:M183"/>
    <mergeCell ref="D184:E184"/>
    <mergeCell ref="F184:H184"/>
    <mergeCell ref="I184:K184"/>
    <mergeCell ref="L184:M184"/>
    <mergeCell ref="D185:E185"/>
    <mergeCell ref="F185:H185"/>
    <mergeCell ref="I185:K185"/>
    <mergeCell ref="L185:M185"/>
    <mergeCell ref="D186:E186"/>
    <mergeCell ref="F186:H186"/>
    <mergeCell ref="I186:K186"/>
    <mergeCell ref="L186:M186"/>
    <mergeCell ref="D187:E187"/>
    <mergeCell ref="F187:H187"/>
    <mergeCell ref="I187:K187"/>
    <mergeCell ref="L187:M187"/>
    <mergeCell ref="D188:E188"/>
    <mergeCell ref="F188:H188"/>
    <mergeCell ref="I188:K188"/>
    <mergeCell ref="L188:M188"/>
    <mergeCell ref="D189:E189"/>
    <mergeCell ref="F189:H189"/>
    <mergeCell ref="I189:K189"/>
    <mergeCell ref="L189:M189"/>
    <mergeCell ref="B191:L191"/>
    <mergeCell ref="B194:B199"/>
    <mergeCell ref="C194:Q199"/>
    <mergeCell ref="B202:K202"/>
    <mergeCell ref="B203:P203"/>
    <mergeCell ref="B204:P204"/>
    <mergeCell ref="E205:F205"/>
    <mergeCell ref="J205:K205"/>
    <mergeCell ref="L205:M205"/>
    <mergeCell ref="B206:D206"/>
    <mergeCell ref="E206:F206"/>
    <mergeCell ref="J206:K206"/>
    <mergeCell ref="L206:M206"/>
    <mergeCell ref="B207:D207"/>
    <mergeCell ref="E207:F207"/>
    <mergeCell ref="J207:K207"/>
    <mergeCell ref="L207:M207"/>
    <mergeCell ref="J209:M209"/>
    <mergeCell ref="C211:D211"/>
    <mergeCell ref="E211:F211"/>
    <mergeCell ref="G211:H211"/>
    <mergeCell ref="I211:K211"/>
    <mergeCell ref="C212:D212"/>
    <mergeCell ref="E212:F212"/>
    <mergeCell ref="G212:H212"/>
    <mergeCell ref="I212:K212"/>
    <mergeCell ref="C213:D213"/>
    <mergeCell ref="E213:F213"/>
    <mergeCell ref="G213:H213"/>
    <mergeCell ref="I213:K213"/>
    <mergeCell ref="C214:D214"/>
    <mergeCell ref="E214:F214"/>
    <mergeCell ref="G214:H214"/>
    <mergeCell ref="I214:K214"/>
    <mergeCell ref="C215:D215"/>
    <mergeCell ref="E215:F215"/>
    <mergeCell ref="G215:H215"/>
    <mergeCell ref="I215:K215"/>
    <mergeCell ref="C216:D216"/>
    <mergeCell ref="E216:F216"/>
    <mergeCell ref="G216:H216"/>
    <mergeCell ref="I216:K216"/>
    <mergeCell ref="C217:D217"/>
    <mergeCell ref="E217:F217"/>
    <mergeCell ref="G217:H217"/>
    <mergeCell ref="I217:K217"/>
    <mergeCell ref="C218:D218"/>
    <mergeCell ref="E218:F218"/>
    <mergeCell ref="G218:H218"/>
    <mergeCell ref="I218:K218"/>
    <mergeCell ref="C219:D219"/>
    <mergeCell ref="E219:F219"/>
    <mergeCell ref="G219:H219"/>
    <mergeCell ref="I219:K219"/>
    <mergeCell ref="C220:D220"/>
    <mergeCell ref="E220:F220"/>
    <mergeCell ref="G220:H220"/>
    <mergeCell ref="I220:K220"/>
    <mergeCell ref="C221:D221"/>
    <mergeCell ref="E221:F221"/>
    <mergeCell ref="G221:H221"/>
    <mergeCell ref="I221:K221"/>
    <mergeCell ref="C222:D222"/>
    <mergeCell ref="E222:F222"/>
    <mergeCell ref="G222:H222"/>
    <mergeCell ref="I222:K222"/>
    <mergeCell ref="C223:D223"/>
    <mergeCell ref="E223:F223"/>
    <mergeCell ref="G223:H223"/>
    <mergeCell ref="I223:K223"/>
    <mergeCell ref="C224:D224"/>
    <mergeCell ref="E224:F224"/>
    <mergeCell ref="G224:H224"/>
    <mergeCell ref="I224:K224"/>
    <mergeCell ref="C225:D225"/>
    <mergeCell ref="E225:F225"/>
    <mergeCell ref="G225:H225"/>
    <mergeCell ref="I225:K225"/>
    <mergeCell ref="C226:D226"/>
    <mergeCell ref="E226:F226"/>
    <mergeCell ref="G226:H226"/>
    <mergeCell ref="I226:K226"/>
    <mergeCell ref="C227:D227"/>
    <mergeCell ref="E227:F227"/>
    <mergeCell ref="G227:H227"/>
    <mergeCell ref="I227:K227"/>
    <mergeCell ref="C228:D228"/>
    <mergeCell ref="E228:F228"/>
    <mergeCell ref="G228:H228"/>
    <mergeCell ref="I228:K228"/>
    <mergeCell ref="C229:D229"/>
    <mergeCell ref="E229:F229"/>
    <mergeCell ref="G229:H229"/>
    <mergeCell ref="I229:K229"/>
    <mergeCell ref="C230:D230"/>
    <mergeCell ref="E230:F230"/>
    <mergeCell ref="G230:H230"/>
    <mergeCell ref="I230:K230"/>
    <mergeCell ref="C231:D231"/>
    <mergeCell ref="E231:F231"/>
    <mergeCell ref="G231:H231"/>
    <mergeCell ref="I231:K231"/>
    <mergeCell ref="C232:D232"/>
    <mergeCell ref="E232:F232"/>
    <mergeCell ref="G232:H232"/>
    <mergeCell ref="I232:K232"/>
    <mergeCell ref="C233:D233"/>
    <mergeCell ref="E233:F233"/>
    <mergeCell ref="G233:H233"/>
    <mergeCell ref="I233:K233"/>
    <mergeCell ref="C234:D234"/>
    <mergeCell ref="E234:F234"/>
    <mergeCell ref="G234:H234"/>
    <mergeCell ref="I234:K234"/>
    <mergeCell ref="C235:D235"/>
    <mergeCell ref="E235:F235"/>
    <mergeCell ref="G235:H235"/>
    <mergeCell ref="I235:K235"/>
    <mergeCell ref="C236:D236"/>
    <mergeCell ref="E236:F236"/>
    <mergeCell ref="G236:H236"/>
    <mergeCell ref="I236:K236"/>
    <mergeCell ref="C237:D237"/>
    <mergeCell ref="E237:F237"/>
    <mergeCell ref="G237:H237"/>
    <mergeCell ref="I237:K237"/>
    <mergeCell ref="C241:D241"/>
    <mergeCell ref="E241:F241"/>
    <mergeCell ref="G241:H241"/>
    <mergeCell ref="I241:K241"/>
    <mergeCell ref="B243:B248"/>
    <mergeCell ref="C243:M248"/>
    <mergeCell ref="C238:D238"/>
    <mergeCell ref="E238:F238"/>
    <mergeCell ref="G238:H238"/>
    <mergeCell ref="I238:K238"/>
    <mergeCell ref="C239:D239"/>
    <mergeCell ref="E239:F239"/>
    <mergeCell ref="G239:H239"/>
    <mergeCell ref="I239:K239"/>
    <mergeCell ref="C240:D240"/>
    <mergeCell ref="E240:F240"/>
    <mergeCell ref="G240:H240"/>
    <mergeCell ref="I240:K240"/>
  </mergeCells>
  <conditionalFormatting sqref="E67:F67">
    <cfRule type="cellIs" dxfId="147" priority="131" operator="lessThan">
      <formula>180</formula>
    </cfRule>
    <cfRule type="cellIs" dxfId="146" priority="132" operator="greaterThan">
      <formula>179.99</formula>
    </cfRule>
  </conditionalFormatting>
  <conditionalFormatting sqref="E67:L67">
    <cfRule type="expression" dxfId="145" priority="97">
      <formula>ISNUMBER(SEARCH("ACHTUNG: Sie haben nicht ausreichend theoretische Weiterbildung dokumentiert.",E67))</formula>
    </cfRule>
    <cfRule type="expression" dxfId="144" priority="98">
      <formula>ISNUMBER(SEARCH("Sie haben ausreichend theoretische Weiterbildung dokumentiert.",E67))</formula>
    </cfRule>
  </conditionalFormatting>
  <conditionalFormatting sqref="G94">
    <cfRule type="cellIs" dxfId="143" priority="93" operator="lessThan">
      <formula>40</formula>
    </cfRule>
    <cfRule type="cellIs" dxfId="142" priority="94" operator="greaterThan">
      <formula>39.99</formula>
    </cfRule>
    <cfRule type="cellIs" dxfId="141" priority="797" operator="equal">
      <formula>10</formula>
    </cfRule>
    <cfRule type="cellIs" dxfId="140" priority="798" operator="greaterThan">
      <formula>10</formula>
    </cfRule>
    <cfRule type="cellIs" dxfId="139" priority="799" operator="lessThan">
      <formula>10</formula>
    </cfRule>
    <cfRule type="cellIs" dxfId="138" priority="800" operator="equal">
      <formula>30</formula>
    </cfRule>
    <cfRule type="cellIs" dxfId="137" priority="810" operator="equal">
      <formula>5</formula>
    </cfRule>
    <cfRule type="cellIs" dxfId="136" priority="811" operator="greaterThan">
      <formula>5</formula>
    </cfRule>
    <cfRule type="cellIs" dxfId="135" priority="812" operator="between">
      <formula>0</formula>
      <formula>5</formula>
    </cfRule>
  </conditionalFormatting>
  <conditionalFormatting sqref="G168">
    <cfRule type="cellIs" dxfId="134" priority="63" operator="lessThan">
      <formula>40</formula>
    </cfRule>
    <cfRule type="cellIs" dxfId="133" priority="64" operator="greaterThan">
      <formula>39.99</formula>
    </cfRule>
    <cfRule type="cellIs" dxfId="132" priority="67" operator="equal">
      <formula>10</formula>
    </cfRule>
    <cfRule type="cellIs" dxfId="131" priority="68" operator="greaterThan">
      <formula>10</formula>
    </cfRule>
    <cfRule type="cellIs" dxfId="130" priority="69" operator="lessThan">
      <formula>10</formula>
    </cfRule>
    <cfRule type="cellIs" dxfId="129" priority="70" operator="equal">
      <formula>30</formula>
    </cfRule>
    <cfRule type="cellIs" dxfId="128" priority="71" operator="equal">
      <formula>5</formula>
    </cfRule>
    <cfRule type="cellIs" dxfId="127" priority="72" operator="greaterThan">
      <formula>5</formula>
    </cfRule>
    <cfRule type="cellIs" dxfId="126" priority="73" operator="between">
      <formula>0</formula>
      <formula>5</formula>
    </cfRule>
  </conditionalFormatting>
  <conditionalFormatting sqref="H57:K57">
    <cfRule type="expression" dxfId="125" priority="139">
      <formula>ISNUMBER(SEARCH("Sie haben mind. eine wissenschaftliche Arbeit dokumentiert.",H57))</formula>
    </cfRule>
    <cfRule type="expression" dxfId="124" priority="140">
      <formula>ISNUMBER(SEARCH("Sie haben keine wissenschaftliche Arbeit dokumentiert.",H57))</formula>
    </cfRule>
    <cfRule type="expression" dxfId="123" priority="141">
      <formula>ISNUMBER(SEARCH("Sie haben mind. eine wissenschaftliche Arbeit dokumentiert.",H57))</formula>
    </cfRule>
  </conditionalFormatting>
  <conditionalFormatting sqref="I129:I131">
    <cfRule type="cellIs" dxfId="122" priority="154" operator="equal">
      <formula>10</formula>
    </cfRule>
    <cfRule type="cellIs" dxfId="121" priority="155" operator="greaterThan">
      <formula>10</formula>
    </cfRule>
    <cfRule type="cellIs" dxfId="120" priority="156" operator="lessThan">
      <formula>10</formula>
    </cfRule>
    <cfRule type="cellIs" dxfId="119" priority="157" operator="equal">
      <formula>30</formula>
    </cfRule>
    <cfRule type="cellIs" dxfId="118" priority="158" operator="equal">
      <formula>5</formula>
    </cfRule>
    <cfRule type="cellIs" dxfId="117" priority="159" operator="greaterThan">
      <formula>5</formula>
    </cfRule>
    <cfRule type="cellIs" dxfId="116" priority="160" operator="between">
      <formula>0</formula>
      <formula>5</formula>
    </cfRule>
  </conditionalFormatting>
  <conditionalFormatting sqref="I130">
    <cfRule type="cellIs" dxfId="115" priority="8" operator="greaterThan">
      <formula>19.99</formula>
    </cfRule>
    <cfRule type="cellIs" dxfId="114" priority="9" operator="lessThan">
      <formula>20</formula>
    </cfRule>
  </conditionalFormatting>
  <conditionalFormatting sqref="I133">
    <cfRule type="expression" dxfId="113" priority="38">
      <formula>ISNUMBER(SEARCH("Nein",I133))</formula>
    </cfRule>
    <cfRule type="expression" dxfId="112" priority="39">
      <formula>ISNUMBER(SEARCH("Ja.",I133))</formula>
    </cfRule>
    <cfRule type="cellIs" dxfId="111" priority="40" operator="lessThan">
      <formula>40</formula>
    </cfRule>
    <cfRule type="cellIs" dxfId="110" priority="41" operator="greaterThan">
      <formula>39.99</formula>
    </cfRule>
    <cfRule type="cellIs" dxfId="109" priority="42" operator="equal">
      <formula>10</formula>
    </cfRule>
    <cfRule type="cellIs" dxfId="108" priority="43" operator="greaterThan">
      <formula>10</formula>
    </cfRule>
    <cfRule type="cellIs" dxfId="107" priority="44" operator="lessThan">
      <formula>10</formula>
    </cfRule>
    <cfRule type="cellIs" dxfId="106" priority="45" operator="equal">
      <formula>30</formula>
    </cfRule>
    <cfRule type="cellIs" dxfId="105" priority="46" operator="equal">
      <formula>5</formula>
    </cfRule>
    <cfRule type="cellIs" dxfId="104" priority="47" operator="greaterThan">
      <formula>5</formula>
    </cfRule>
    <cfRule type="cellIs" dxfId="103" priority="48" operator="between">
      <formula>0</formula>
      <formula>5</formula>
    </cfRule>
  </conditionalFormatting>
  <conditionalFormatting sqref="I73:L73">
    <cfRule type="expression" dxfId="102" priority="99">
      <formula>ISNUMBER(SEARCH("Sie haben kein umfassendes fachliches Curriculum dokumentiert.",I73))</formula>
    </cfRule>
    <cfRule type="expression" dxfId="101" priority="100">
      <formula>ISNUMBER(SEARCH("Sie haben ein umfassendes fachliches Curriculum dokumentiert.",I73))</formula>
    </cfRule>
    <cfRule type="expression" dxfId="100" priority="113">
      <formula>ISNUMBER(SEARCH("ACHTUNG: Sie haben nicht ausreicehnd Weiterbildungscredits dokumentiert.",I73))</formula>
    </cfRule>
    <cfRule type="expression" dxfId="99" priority="114">
      <formula>ISNUMBER(SEARCH("Sie haben ausreichend Weiterbildungscredits dokumentiert.",I73))</formula>
    </cfRule>
  </conditionalFormatting>
  <conditionalFormatting sqref="I90:L90">
    <cfRule type="expression" dxfId="98" priority="95">
      <formula>ISNUMBER(SEARCH("Sie haben ausreichend Weiterbildungscredits dokumentiert.",I90))</formula>
    </cfRule>
    <cfRule type="expression" dxfId="97" priority="96">
      <formula>ISNUMBER(SEARCH("ACHTUNG: Sie haben nicht ausreichend Weiterbildungscredits dokumentiert.",I90))</formula>
    </cfRule>
    <cfRule type="expression" dxfId="96" priority="101">
      <formula>ISNUMBER(SEARCH("ACHTUNG: Sie haben nicht ausreicehnd Weiterbildungscredits dokumentiert.",I90))</formula>
    </cfRule>
    <cfRule type="expression" dxfId="95" priority="102">
      <formula>ISNUMBER(SEARCH("Sie haben ausreichend Weiterbildungscredits dokumentiert.",I90))</formula>
    </cfRule>
  </conditionalFormatting>
  <conditionalFormatting sqref="J193:K193">
    <cfRule type="expression" dxfId="94" priority="234">
      <formula>ISNUMBER(SEARCH("Psychologue",J193))</formula>
    </cfRule>
  </conditionalFormatting>
  <conditionalFormatting sqref="J28:M28">
    <cfRule type="expression" dxfId="93" priority="137">
      <formula>ISNUMBER(SEARCH("Sie haben ausreichend klinische Praxis dokumentiert.",J28))</formula>
    </cfRule>
    <cfRule type="expression" dxfId="92" priority="138">
      <formula>ISNUMBER(SEARCH("ACHTUNG: Sie haben nicht ausreichend klinische Praxis dokumentiert.",J28))</formula>
    </cfRule>
    <cfRule type="expression" dxfId="91" priority="145">
      <formula>ISNUMBER(SEARCH("Sie haben ausreichend klinische Praxis dokumentiert.",J28))</formula>
    </cfRule>
    <cfRule type="expression" dxfId="90" priority="146">
      <formula>ISNUMBER(SEARCH("Achtung, Sie haben nicth ausreichend klinische Praxis dokumentiert.",J28))</formula>
    </cfRule>
  </conditionalFormatting>
  <conditionalFormatting sqref="J209:M209">
    <cfRule type="expression" dxfId="89" priority="36">
      <formula>ISNUMBER(SEARCH("ACHTUNG: Sie haben nicht ausreichend supervidierte  Gutachten dokumentiert.",J209))</formula>
    </cfRule>
    <cfRule type="expression" dxfId="88" priority="37">
      <formula>ISNUMBER(SEARCH("Sie haben ausreichend supervidierte Gutachten dokumentiert.",J209))</formula>
    </cfRule>
  </conditionalFormatting>
  <conditionalFormatting sqref="K83">
    <cfRule type="expression" dxfId="87" priority="10">
      <formula>ISNUMBER(SEARCH("Nein",K83))</formula>
    </cfRule>
    <cfRule type="expression" dxfId="86" priority="11">
      <formula>ISNUMBER(SEARCH("Ja.",K83))</formula>
    </cfRule>
    <cfRule type="cellIs" dxfId="85" priority="12" operator="lessThan">
      <formula>40</formula>
    </cfRule>
    <cfRule type="cellIs" dxfId="84" priority="13" operator="greaterThan">
      <formula>39.99</formula>
    </cfRule>
    <cfRule type="cellIs" dxfId="83" priority="14" operator="equal">
      <formula>10</formula>
    </cfRule>
    <cfRule type="cellIs" dxfId="82" priority="15" operator="greaterThan">
      <formula>10</formula>
    </cfRule>
    <cfRule type="cellIs" dxfId="81" priority="16" operator="lessThan">
      <formula>10</formula>
    </cfRule>
    <cfRule type="cellIs" dxfId="80" priority="17" operator="equal">
      <formula>30</formula>
    </cfRule>
    <cfRule type="cellIs" dxfId="79" priority="18" operator="equal">
      <formula>5</formula>
    </cfRule>
    <cfRule type="cellIs" dxfId="78" priority="19" operator="greaterThan">
      <formula>5</formula>
    </cfRule>
    <cfRule type="cellIs" dxfId="77" priority="20" operator="between">
      <formula>0</formula>
      <formula>5</formula>
    </cfRule>
  </conditionalFormatting>
  <conditionalFormatting sqref="K94">
    <cfRule type="expression" dxfId="76" priority="49">
      <formula>ISNUMBER(SEARCH("Nein",K94))</formula>
    </cfRule>
    <cfRule type="expression" dxfId="75" priority="50">
      <formula>ISNUMBER(SEARCH("Ja.",K94))</formula>
    </cfRule>
    <cfRule type="cellIs" dxfId="74" priority="74" operator="lessThan">
      <formula>40</formula>
    </cfRule>
    <cfRule type="cellIs" dxfId="73" priority="75" operator="greaterThan">
      <formula>39.99</formula>
    </cfRule>
    <cfRule type="cellIs" dxfId="72" priority="76" operator="equal">
      <formula>10</formula>
    </cfRule>
    <cfRule type="cellIs" dxfId="71" priority="77" operator="greaterThan">
      <formula>10</formula>
    </cfRule>
    <cfRule type="cellIs" dxfId="70" priority="78" operator="lessThan">
      <formula>10</formula>
    </cfRule>
    <cfRule type="cellIs" dxfId="69" priority="79" operator="equal">
      <formula>30</formula>
    </cfRule>
    <cfRule type="cellIs" dxfId="68" priority="80" operator="equal">
      <formula>5</formula>
    </cfRule>
    <cfRule type="cellIs" dxfId="67" priority="81" operator="greaterThan">
      <formula>5</formula>
    </cfRule>
    <cfRule type="cellIs" dxfId="66" priority="82" operator="between">
      <formula>0</formula>
      <formula>5</formula>
    </cfRule>
  </conditionalFormatting>
  <conditionalFormatting sqref="K168">
    <cfRule type="expression" dxfId="65" priority="21">
      <formula>ISNUMBER(SEARCH("Nein",K168))</formula>
    </cfRule>
    <cfRule type="expression" dxfId="64" priority="22">
      <formula>ISNUMBER(SEARCH("Ja.",K168))</formula>
    </cfRule>
    <cfRule type="cellIs" dxfId="63" priority="23" operator="lessThan">
      <formula>40</formula>
    </cfRule>
    <cfRule type="cellIs" dxfId="62" priority="24" operator="greaterThan">
      <formula>39.99</formula>
    </cfRule>
    <cfRule type="cellIs" dxfId="61" priority="25" operator="equal">
      <formula>10</formula>
    </cfRule>
    <cfRule type="cellIs" dxfId="60" priority="26" operator="greaterThan">
      <formula>10</formula>
    </cfRule>
    <cfRule type="cellIs" dxfId="59" priority="27" operator="lessThan">
      <formula>10</formula>
    </cfRule>
    <cfRule type="cellIs" dxfId="58" priority="28" operator="equal">
      <formula>30</formula>
    </cfRule>
    <cfRule type="cellIs" dxfId="57" priority="29" operator="equal">
      <formula>5</formula>
    </cfRule>
    <cfRule type="cellIs" dxfId="56" priority="30" operator="greaterThan">
      <formula>5</formula>
    </cfRule>
    <cfRule type="cellIs" dxfId="55" priority="31" operator="between">
      <formula>0</formula>
      <formula>5</formula>
    </cfRule>
  </conditionalFormatting>
  <conditionalFormatting sqref="K82:L82">
    <cfRule type="cellIs" dxfId="54" priority="111" operator="lessThan">
      <formula>180</formula>
    </cfRule>
    <cfRule type="cellIs" dxfId="53" priority="112" operator="greaterThan">
      <formula>179.99</formula>
    </cfRule>
  </conditionalFormatting>
  <conditionalFormatting sqref="K84:L84">
    <cfRule type="cellIs" dxfId="52" priority="107" operator="lessThan">
      <formula>40</formula>
    </cfRule>
    <cfRule type="cellIs" dxfId="51" priority="108" operator="greaterThan">
      <formula>39.99</formula>
    </cfRule>
  </conditionalFormatting>
  <conditionalFormatting sqref="K85:L85 K86:K87">
    <cfRule type="cellIs" dxfId="50" priority="105" operator="greaterThan">
      <formula>79.99</formula>
    </cfRule>
    <cfRule type="cellIs" dxfId="49" priority="106" operator="lessThan">
      <formula>80</formula>
    </cfRule>
  </conditionalFormatting>
  <conditionalFormatting sqref="K86:L86">
    <cfRule type="cellIs" dxfId="48" priority="7" operator="greaterThan">
      <formula>19.99</formula>
    </cfRule>
  </conditionalFormatting>
  <conditionalFormatting sqref="K86:L87">
    <cfRule type="cellIs" dxfId="47" priority="5" operator="lessThan">
      <formula>20</formula>
    </cfRule>
  </conditionalFormatting>
  <conditionalFormatting sqref="K87:L87">
    <cfRule type="cellIs" dxfId="46" priority="4" operator="greaterThan">
      <formula>19.99</formula>
    </cfRule>
  </conditionalFormatting>
  <conditionalFormatting sqref="K88:L88">
    <cfRule type="cellIs" dxfId="45" priority="103" operator="lessThan">
      <formula>60</formula>
    </cfRule>
    <cfRule type="cellIs" dxfId="44" priority="104" operator="greaterThan">
      <formula>59.99</formula>
    </cfRule>
  </conditionalFormatting>
  <conditionalFormatting sqref="K210:P210">
    <cfRule type="expression" dxfId="43" priority="585">
      <formula>ISNUMBER(SEARCH("Sie haben genügend Supervisionsstunden dokumentiert",K210))</formula>
    </cfRule>
    <cfRule type="expression" dxfId="42" priority="586">
      <formula>ISNUMBER(SEARCH("ACHTUNG: Sie haben nicht genügend Supervisionsstunden dokumentiert",K210))</formula>
    </cfRule>
  </conditionalFormatting>
  <conditionalFormatting sqref="L129:L131 N94">
    <cfRule type="expression" dxfId="41" priority="597">
      <formula>ISNUMBER(SEARCH("Sie haben genügend Lerneinheiten protokolliert",L129))</formula>
    </cfRule>
  </conditionalFormatting>
  <conditionalFormatting sqref="L24:M24">
    <cfRule type="cellIs" dxfId="40" priority="134" operator="lessThan">
      <formula>24</formula>
    </cfRule>
    <cfRule type="cellIs" dxfId="39" priority="136" operator="greaterThan">
      <formula>23.99</formula>
    </cfRule>
    <cfRule type="cellIs" dxfId="38" priority="142" operator="greaterThan">
      <formula>23.99</formula>
    </cfRule>
    <cfRule type="cellIs" dxfId="37" priority="144" operator="greaterThan">
      <formula>23.9</formula>
    </cfRule>
  </conditionalFormatting>
  <conditionalFormatting sqref="L25:M25">
    <cfRule type="cellIs" dxfId="36" priority="133" operator="lessThan">
      <formula>12</formula>
    </cfRule>
    <cfRule type="cellIs" dxfId="35" priority="135" operator="greaterThan">
      <formula>11.9</formula>
    </cfRule>
    <cfRule type="cellIs" dxfId="34" priority="143" operator="greaterThan">
      <formula>11.99</formula>
    </cfRule>
  </conditionalFormatting>
  <conditionalFormatting sqref="L116:M116 J119:K119 J126:K128 L155:M155 J165:K165 J167:K167 L190:M190">
    <cfRule type="expression" dxfId="33" priority="450">
      <formula>ISNUMBER(SEARCH("Psychologue",L116))</formula>
    </cfRule>
  </conditionalFormatting>
  <conditionalFormatting sqref="L205:M205">
    <cfRule type="cellIs" dxfId="32" priority="34" operator="lessThan">
      <formula>30</formula>
    </cfRule>
    <cfRule type="cellIs" dxfId="31" priority="35" operator="greaterThan">
      <formula>29</formula>
    </cfRule>
  </conditionalFormatting>
  <conditionalFormatting sqref="L206:M206">
    <cfRule type="cellIs" dxfId="30" priority="32" operator="lessThan">
      <formula>15</formula>
    </cfRule>
    <cfRule type="cellIs" dxfId="29" priority="33" operator="greaterThan">
      <formula>14.99</formula>
    </cfRule>
  </conditionalFormatting>
  <conditionalFormatting sqref="L94:N94">
    <cfRule type="expression" dxfId="28" priority="90">
      <formula>ISNUMBER(SEARCH("ACHTUNG: Sie haben nicht ausreichend Credits in diesem Bereich dokumentiert.",L94))</formula>
    </cfRule>
    <cfRule type="expression" dxfId="27" priority="91">
      <formula>ISNUMBER(SEARCH("Sie haben ausreichend Credits in diesem Bereich dokumentiert.",L94))</formula>
    </cfRule>
    <cfRule type="expression" dxfId="26" priority="92">
      <formula>ISNUMBER(SEARCH("ACHTUNG: Sie haben nicht ausreichend Credits für Seminare in diesem Bereich dokumentiert.",L94))</formula>
    </cfRule>
  </conditionalFormatting>
  <conditionalFormatting sqref="L168:N168">
    <cfRule type="expression" dxfId="25" priority="60">
      <formula>ISNUMBER(SEARCH("ACHTUNG: Sie haben nicht ausreichend Credits in diesem Bereich dokumentiert.",L168))</formula>
    </cfRule>
    <cfRule type="expression" dxfId="24" priority="61">
      <formula>ISNUMBER(SEARCH("Sie haben ausreichend Credits in diesem Bereich dokumentiert.",L168))</formula>
    </cfRule>
    <cfRule type="expression" dxfId="23" priority="62">
      <formula>ISNUMBER(SEARCH("ACHTUNG: Sie haben nicht ausreichend Credits für Seminare in diesem Bereich dokumentiert.",L168))</formula>
    </cfRule>
  </conditionalFormatting>
  <conditionalFormatting sqref="L129:Q129">
    <cfRule type="expression" dxfId="22" priority="119">
      <formula>ISNUMBER(SEARCH("Sie haben ausreichend Credits in diesem Bereich dokumentiert.",L129))</formula>
    </cfRule>
    <cfRule type="expression" dxfId="21" priority="120">
      <formula>ISNUMBER(SEARCH("ACHTUNG: Sie haben nicht ausreichend Credits in diesem Bereich dokumentiert.",L129))</formula>
    </cfRule>
  </conditionalFormatting>
  <conditionalFormatting sqref="L130:Q130">
    <cfRule type="expression" dxfId="20" priority="117">
      <formula>ISNUMBER(SEARCH("ACHTUNG: Sie haben nicht ausreichend Credits für Seminare in diesem Bereich dokumentiert.",L130))</formula>
    </cfRule>
    <cfRule type="expression" dxfId="19" priority="118">
      <formula>ISNUMBER(SEARCH("Sie haben ausreichend Credits für Seminare in diesem Bereich dokumentiert.",L130))</formula>
    </cfRule>
  </conditionalFormatting>
  <conditionalFormatting sqref="L131:Q131">
    <cfRule type="expression" dxfId="18" priority="115">
      <formula>ISNUMBER(SEARCH("ACHTUNG: Sie haben nicht ausreichend Credits für Workshops in diesem Bereich dokumentiert.",L131))</formula>
    </cfRule>
    <cfRule type="expression" dxfId="17" priority="116">
      <formula>ISNUMBER(SEARCH("Sie haben ausreichend Credits für Workshops in diesem Bereich dokumentiert.",L131))</formula>
    </cfRule>
  </conditionalFormatting>
  <conditionalFormatting sqref="M95 M117:M119 M126:M128 M132:M135 M156:M158 M191:M193">
    <cfRule type="cellIs" dxfId="16" priority="318" operator="equal">
      <formula>30</formula>
    </cfRule>
  </conditionalFormatting>
  <conditionalFormatting sqref="M169:M170">
    <cfRule type="cellIs" dxfId="15" priority="184" operator="equal">
      <formula>30</formula>
    </cfRule>
  </conditionalFormatting>
  <conditionalFormatting sqref="N94 L129:L131">
    <cfRule type="expression" dxfId="14" priority="598">
      <formula>ISNUMBER(SEARCH("ACHTUNG: Sie haben nicht genügend Lerneinheiten protokolliert",N94))</formula>
    </cfRule>
  </conditionalFormatting>
  <conditionalFormatting sqref="N168">
    <cfRule type="expression" dxfId="13" priority="65">
      <formula>ISNUMBER(SEARCH("Sie haben genügend Lerneinheiten protokolliert",N168))</formula>
    </cfRule>
    <cfRule type="expression" dxfId="12" priority="66">
      <formula>ISNUMBER(SEARCH("ACHTUNG: Sie haben nicht genügend Lerneinheiten protokolliert",N168))</formula>
    </cfRule>
  </conditionalFormatting>
  <conditionalFormatting sqref="O96:O116">
    <cfRule type="cellIs" dxfId="11" priority="3" operator="equal">
      <formula>30</formula>
    </cfRule>
  </conditionalFormatting>
  <conditionalFormatting sqref="O136:O155">
    <cfRule type="cellIs" dxfId="10" priority="2" operator="equal">
      <formula>30</formula>
    </cfRule>
  </conditionalFormatting>
  <conditionalFormatting sqref="O171:O190">
    <cfRule type="cellIs" dxfId="9" priority="1" operator="equal">
      <formula>30</formula>
    </cfRule>
  </conditionalFormatting>
  <conditionalFormatting sqref="P116">
    <cfRule type="cellIs" dxfId="8" priority="801" operator="equal">
      <formula>10</formula>
    </cfRule>
    <cfRule type="cellIs" dxfId="7" priority="802" operator="greaterThan">
      <formula>10</formula>
    </cfRule>
    <cfRule type="cellIs" dxfId="6" priority="803" operator="lessThan">
      <formula>10</formula>
    </cfRule>
  </conditionalFormatting>
  <conditionalFormatting sqref="P155">
    <cfRule type="cellIs" dxfId="5" priority="165" operator="equal">
      <formula>10</formula>
    </cfRule>
    <cfRule type="cellIs" dxfId="4" priority="166" operator="greaterThan">
      <formula>10</formula>
    </cfRule>
    <cfRule type="cellIs" dxfId="3" priority="167" operator="lessThan">
      <formula>10</formula>
    </cfRule>
  </conditionalFormatting>
  <conditionalFormatting sqref="P190">
    <cfRule type="cellIs" dxfId="2" priority="162" operator="equal">
      <formula>10</formula>
    </cfRule>
    <cfRule type="cellIs" dxfId="1" priority="163" operator="greaterThan">
      <formula>10</formula>
    </cfRule>
    <cfRule type="cellIs" dxfId="0" priority="164" operator="lessThan">
      <formula>10</formula>
    </cfRule>
  </conditionalFormatting>
  <dataValidations count="13">
    <dataValidation type="date" operator="greaterThan" allowBlank="1" showErrorMessage="1" errorTitle="Date invalide ou format erroné" error="Merci de saisir une date ultérieure à celle de la fin des études." sqref="J32:K46 O98:P115 L212:L241 O138:P154 M213:M242 L243 I31:J45 K242 N97:O115 N137:O154 P98:P116 O116 P138:P155 O155 P173:P190 O190 O173:P189 N172:O189" xr:uid="{00000000-0002-0000-0000-000000000000}">
      <formula1>$G$10</formula1>
    </dataValidation>
    <dataValidation type="decimal" operator="greaterThan" allowBlank="1" sqref="Q98:Q116 P97:P115 Q138:Q155 P137:P154 Q173:Q190 P172:P189" xr:uid="{00000000-0002-0000-0000-000001000000}">
      <formula1>0</formula1>
    </dataValidation>
    <dataValidation type="date" operator="lessThan" allowBlank="1" showErrorMessage="1" errorTitle="Date invalide ou format erroné" error="Merci de saisir une date valide" sqref="E10 F11" xr:uid="{00000000-0002-0000-0000-000002000000}">
      <formula1>O1</formula1>
    </dataValidation>
    <dataValidation type="list" allowBlank="1" sqref="F12" xr:uid="{00000000-0002-0000-0000-000003000000}">
      <formula1>"Master,Lizenziat,Diplom"</formula1>
    </dataValidation>
    <dataValidation type="list" allowBlank="1" sqref="C63:E63" xr:uid="{00000000-0002-0000-0000-000004000000}">
      <formula1>"Dissertation,Publikation als Erst- oder Letztautor:in,Vortrag an einem wissenschaftl. Kongress als Erstautor:in"</formula1>
    </dataValidation>
    <dataValidation type="list" allowBlank="1" showErrorMessage="1" error="Choisir entre « Psychologie légale » et « Autre domaine de la psychologie »" sqref="F46:G46 H32:H46 F32:G35" xr:uid="{00000000-0002-0000-0000-000005000000}">
      <formula1>"A-Klinik SIWF,WB-Stätte mit Zentrumsfunktion,andere WB-Stätte SIWF"</formula1>
    </dataValidation>
    <dataValidation type="list" allowBlank="1" sqref="J190 J116 J155" xr:uid="{00000000-0002-0000-0000-000006000000}">
      <formula1>"Wissenschaftl. Kongress/Tagung,Seminar,Workshop,Theoretischer Unterricht"</formula1>
    </dataValidation>
    <dataValidation type="list" allowBlank="1" sqref="C155 C116 C190" xr:uid="{00000000-0002-0000-0000-000007000000}">
      <formula1>"Allgemeine Kenntnisse,Juristische Basiskenntnisse,Kenntnisse Strafrecht"</formula1>
    </dataValidation>
    <dataValidation type="list" allowBlank="1" sqref="E11" xr:uid="{AA36228C-EE1D-DA47-A882-9AE621839ED9}">
      <formula1>"Maîtrise,Licence,Diplôme"</formula1>
    </dataValidation>
    <dataValidation type="list" allowBlank="1" showErrorMessage="1" error="Choisir entre « Psychologie légale » et « Autre domaine de la psychologie »" sqref="E31:G45" xr:uid="{A446FE0A-1CF2-F347-B2B7-93D48486278B}">
      <formula1>"Clinique A de l’ISFM,Établissement de formation avec fonction de centre,Autre établissement de formation de l’ISFM"</formula1>
    </dataValidation>
    <dataValidation type="list" allowBlank="1" sqref="C61:E62 B60:D62" xr:uid="{244EA2DC-D6FA-7A45-ABE0-B864D4A8DCC1}">
      <formula1>"Thèse de doctorat,Publication en tant que premier ou dernier auteur,Exposé à un congrès scientifique en tant que premier auteur"</formula1>
    </dataValidation>
    <dataValidation type="list" allowBlank="1" sqref="C98:C115 B97:B115 C138:C154 B137:B154 C173:C189 B172:B189" xr:uid="{FAD7A37B-9537-904C-968E-690778D9DF38}">
      <formula1>"Connaissances générales,Connaissances juridiques de base,Connaissances en droit pénal"</formula1>
    </dataValidation>
    <dataValidation type="list" allowBlank="1" sqref="J98:J115 I97:I115 J138:J154 I137:I154 J173:J189 I172:I189" xr:uid="{7A45DEBC-7FF9-9B42-91CE-EF08627C577A}">
      <formula1>"Congrès / séminaire scientifique,Séminaire,Atelier,Enseignement théorique"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Feuil1</vt:lpstr>
      <vt:lpst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2026-04-28T21:09:09Z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creator>Rows n Columns</dc:creator>
  <cp:lastModifiedBy>Rows n Columns</cp:lastModifiedBy>
  <dcterms:created xsi:type="dcterms:W3CDTF">2026-03-23T08:49:38.816Z</dcterms:created>
  <dcterms:modified xsi:type="dcterms:W3CDTF">2026-03-23T08:49:38.816Z</dcterms:modified>
</cp:coreProperties>
</file>