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filterPrivacy="1"/>
  <xr:revisionPtr revIDLastSave="0" documentId="13_ncr:1_{0F5153A2-7545-3D42-ACD1-DC14DA216273}" xr6:coauthVersionLast="47" xr6:coauthVersionMax="47" xr10:uidLastSave="{00000000-0000-0000-0000-000000000000}"/>
  <bookViews>
    <workbookView xWindow="-20" yWindow="980" windowWidth="15840" windowHeight="17080" xr2:uid="{00000000-000D-0000-FFFF-FFFF00000000}"/>
  </bookViews>
  <sheets>
    <sheet name="Feuil1" sheetId="1" r:id="rId1"/>
  </sheets>
  <definedNames>
    <definedName name="_xlnm.Print_Area">Feuil1!$A$1:$R$228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9" i="1" l="1"/>
  <c r="L206" i="1"/>
  <c r="N168" i="1"/>
  <c r="K168" i="1"/>
  <c r="L129" i="1"/>
  <c r="L130" i="1"/>
  <c r="L131" i="1"/>
  <c r="I133" i="1" l="1"/>
  <c r="K83" i="1" s="1"/>
  <c r="I131" i="1"/>
  <c r="I130" i="1"/>
  <c r="L26" i="1"/>
  <c r="L25" i="1"/>
  <c r="N94" i="1"/>
  <c r="K94" i="1"/>
  <c r="I73" i="1"/>
  <c r="H57" i="1" l="1"/>
  <c r="J28" i="1"/>
  <c r="Q1" i="1"/>
  <c r="L205" i="1"/>
  <c r="P190" i="1"/>
  <c r="G168" i="1"/>
  <c r="P155" i="1"/>
  <c r="I129" i="1"/>
  <c r="K85" i="1" s="1"/>
  <c r="P116" i="1"/>
  <c r="G94" i="1"/>
  <c r="L46" i="1"/>
  <c r="K46" i="1"/>
  <c r="L24" i="1"/>
  <c r="K86" i="1" l="1"/>
  <c r="I90" i="1" s="1"/>
  <c r="E67" i="1" s="1"/>
  <c r="K87" i="1"/>
  <c r="K88" i="1"/>
  <c r="K84" i="1"/>
  <c r="K82" i="1" l="1"/>
</calcChain>
</file>

<file path=xl/sharedStrings.xml><?xml version="1.0" encoding="utf-8"?>
<sst xmlns="http://schemas.openxmlformats.org/spreadsheetml/2006/main" count="171" uniqueCount="112">
  <si>
    <t>Demande d’obtention du certificat de psychologie forensique</t>
  </si>
  <si>
    <t>Date :</t>
  </si>
  <si>
    <t>Formation approfondie de psychothérapie préventive des délits de la SSPF</t>
  </si>
  <si>
    <t>Formulaire, version du 01.01.2026</t>
  </si>
  <si>
    <t>Demandeur / demandeuse</t>
  </si>
  <si>
    <t>Nom</t>
  </si>
  <si>
    <t>Prénom</t>
  </si>
  <si>
    <t>Titre</t>
  </si>
  <si>
    <t>1. Formation / Membre de la SSPL et de la SSPF</t>
  </si>
  <si>
    <t>Date de fin des études universitaires de psychologie*</t>
  </si>
  <si>
    <t>Justificatif n°</t>
  </si>
  <si>
    <t>Titre du diplôme</t>
  </si>
  <si>
    <t>Désignation exacte du titre obtenu en cas d’équivalence</t>
  </si>
  <si>
    <t>Diplôme obtenu à l’étranger</t>
  </si>
  <si>
    <t>Si oui, reconnu par l’OFSP</t>
  </si>
  <si>
    <t>Diplôme de psychothérapie reconnu par la Confédération</t>
  </si>
  <si>
    <t>Si oui, depuis</t>
  </si>
  <si>
    <t>Je suis membre de la SSPL</t>
  </si>
  <si>
    <t>Je suis membre de la SSPF</t>
  </si>
  <si>
    <t>* Veuillez noter que toute expérience pratique, formation postgraduée et supervision mentionnée dans le formulaire doit avoir eu lieu après cette date.</t>
  </si>
  <si>
    <t>2. Pratique clinique</t>
  </si>
  <si>
    <t>Étendue globale de la pratique clinique requise</t>
  </si>
  <si>
    <t>24 mois 
(TO 100 %)</t>
  </si>
  <si>
    <t>Pratique clinique documentée totale en mois</t>
  </si>
  <si>
    <t>Pratique requise dans une clinique A de l’ISFM ou un établissement de formation postgraduée avec fonction de centre de psychiatrie forensique ou de psychologie forensique</t>
  </si>
  <si>
    <t>au moins 12 mois 
(TO 100 %)</t>
  </si>
  <si>
    <t>Pratique clinique documentée dans une clinique A ou équivalent en mois</t>
  </si>
  <si>
    <t>Pratique requise dans un (d’)autre(s) établissement(s) de formation postgraduée reconnu(s) par l’ISFM</t>
  </si>
  <si>
    <t>max. 12 mois 
(TO 100 %)</t>
  </si>
  <si>
    <t>Pratique clinique documentée dans d’autres établissements de formation postgraduée en mois</t>
  </si>
  <si>
    <t>Titre de la clinique / l’établissement de formation postgraduée</t>
  </si>
  <si>
    <t>Reconnaissance</t>
  </si>
  <si>
    <t>Taux d’occupation
(en %)*</t>
  </si>
  <si>
    <t>Date de début</t>
  </si>
  <si>
    <t>Date de fin</t>
  </si>
  <si>
    <t>mois travaillés</t>
  </si>
  <si>
    <t>mois imputables</t>
  </si>
  <si>
    <t>Clinique A de l’ISFM</t>
  </si>
  <si>
    <t>Établissement de formation avec fonction de centre</t>
  </si>
  <si>
    <t>Autre établissement de formation de l’ISFM</t>
  </si>
  <si>
    <t>Total</t>
  </si>
  <si>
    <t>* Si la même activité a été réalisée à différents taux d’occupation, veuillez compléter plusieurs lignes.</t>
  </si>
  <si>
    <t>Remarques</t>
  </si>
  <si>
    <t>3. Travail scientifique en lien avec la psychologie forensique</t>
  </si>
  <si>
    <t>Produit du travail scientifique</t>
  </si>
  <si>
    <t>Titre du travail scientifique</t>
  </si>
  <si>
    <t>Date de fin</t>
  </si>
  <si>
    <t>Publication en tant que premier ou dernier auteur</t>
  </si>
  <si>
    <t>4. Formation postgraduée théorique</t>
  </si>
  <si>
    <t>Vous pouvez obtenir la formation postgraduée théorique requise soit par la réalisation d’un programme de formation complet (cf. 4.1) soit par la reconnaissance modulaire de différentes manifestations de formation postgraduée (cf. 4.2).</t>
  </si>
  <si>
    <t>En résumé, il ressort des points 4.1 et 4.2 ce qui suit :</t>
  </si>
  <si>
    <t>4.1. Programmes de formation</t>
  </si>
  <si>
    <t>La réalisation d’un programme de formation complet dans le domaine de l’expertise en droit pénal (p. ex. MSc. Psychologie avec spécialisation en psychologie forensique, CAS en expertise psychiatrique-psychologique en droit pénal, titre de spécialisation en psychologie légale de la SSPL) est pleinement reconnue. Avec un diplôme correspondant, tous les crédits de formation postgraduée nécessaires sont remplis.</t>
  </si>
  <si>
    <t>Titre du programme de formation postgraduée</t>
  </si>
  <si>
    <t>Établissement</t>
  </si>
  <si>
    <t>ECTS</t>
  </si>
  <si>
    <t>4.2. Manifestations de formation postgraduée modulaires</t>
  </si>
  <si>
    <t>Total des crédits requis</t>
  </si>
  <si>
    <t>180*</t>
  </si>
  <si>
    <t>Nombre total de crédits documentés</t>
  </si>
  <si>
    <t>Nombre de domaines de connaissances requis par catégorie de formation postgraduée</t>
  </si>
  <si>
    <t>Formations postgraduées dans les 3 domaines de connaissances par catégorie de formation</t>
  </si>
  <si>
    <t>Nombre de crédits requis dans les bases propédeutiques</t>
  </si>
  <si>
    <t>Nombre de crédits documentés dans les bases propédeutiques</t>
  </si>
  <si>
    <t>Nombre de crédits requis pour l’enseignement spécifique de connaissances approfondies (au moins 20 crédits pour les séminaires et au moins 20 crédits pour les ateliers)</t>
  </si>
  <si>
    <t>Total</t>
  </si>
  <si>
    <t>Nombre total de crédits documentés dans l’enseignement technique de connaissances approfondies</t>
  </si>
  <si>
    <t>Séminaires</t>
  </si>
  <si>
    <t>Nombre de crédits documentés pour les séminaires</t>
  </si>
  <si>
    <t>Ateliers</t>
  </si>
  <si>
    <t>Nombre de crédits documentés pour les ateliers</t>
  </si>
  <si>
    <t>Nombre de crédits requis dans des formations continues reconnues par la SSPF (congrès, etc.)</t>
  </si>
  <si>
    <t>Nombre de crédits documentés dans des formations continues reconnues par la SSPF (congrès, etc.)</t>
  </si>
  <si>
    <t>4.2.1. Catégorie de formation postgraduée : bases propédeutiques</t>
  </si>
  <si>
    <t>Crédits requis</t>
  </si>
  <si>
    <t>Crédits documentés</t>
  </si>
  <si>
    <t>Formations postgraduées attestées dans les 3 domaines de connaissances</t>
  </si>
  <si>
    <t>Domaine de connaissance**</t>
  </si>
  <si>
    <t>Objectif d’apprentissage***</t>
  </si>
  <si>
    <t>Organisateur</t>
  </si>
  <si>
    <t>Titre de la formation postgraduée</t>
  </si>
  <si>
    <t>Type de formation postgraduée (participation à des congrès, ateliers, séminaires, etc.)</t>
  </si>
  <si>
    <t>Sur la liste des formations reconnues par la SSPF</t>
  </si>
  <si>
    <t>Nombre de crédits</t>
  </si>
  <si>
    <t>Connaissances générales</t>
  </si>
  <si>
    <t>Connaissances juridiques de base</t>
  </si>
  <si>
    <t>Connaissances en droit pénal</t>
  </si>
  <si>
    <t>** Les formations postgraduées doivent être reliées à l’un des trois domaines de connaissances du catalogue des objectifs de formation (cf. Programme de formation).</t>
  </si>
  <si>
    <t>*** Les formations postgraduées doivent être reliées à un contenu du catalogue des objectifs de formation (cf. Programme de formation).</t>
  </si>
  <si>
    <t xml:space="preserve">3.2. Catégorie de formation postgraduée : enseignement spécifique pour l’acquisition de connaissances approfondies </t>
  </si>
  <si>
    <t>Total des crédits documentés</t>
  </si>
  <si>
    <t>Crédits demandés Séminaires</t>
  </si>
  <si>
    <t>min. 20</t>
  </si>
  <si>
    <t>Crédits documentés Séminaires</t>
  </si>
  <si>
    <t>Crédits requis Ateliers</t>
  </si>
  <si>
    <t>Crédits documentés Ateliers</t>
  </si>
  <si>
    <t>Atelier</t>
  </si>
  <si>
    <t>Séminaire</t>
  </si>
  <si>
    <t>3.3. Catégorie de formation postgraduée : manifestations de formation continue reconnues par la SSPF, telles que congrès, séminaires et ateliers</t>
  </si>
  <si>
    <t>4. Activité thérapeutique supervisée</t>
  </si>
  <si>
    <t>1. Les demandeurs / demandeuses doivent pouvoir justifier d’au moins 10 thérapies supervisées d’au moins 20 séances.
2. Il faut en outre justifier d’au moins 20 heures de supervision thérapeutique. 
3. Indépendamment de ces éléments, au moins 3 rapports thérapeutiques complets doivent être soumis.</t>
  </si>
  <si>
    <t>4.1. Thérapies supervisées</t>
  </si>
  <si>
    <t>Nombre de thérapies documentées</t>
  </si>
  <si>
    <t>10 (d’au moins 20 séances chacune)</t>
  </si>
  <si>
    <t>Nombre d’heures de supervision thérapeutique documentées</t>
  </si>
  <si>
    <t>Thérapies</t>
  </si>
  <si>
    <t>Sigle du/de la client(e)</t>
  </si>
  <si>
    <t>Année de naissance</t>
  </si>
  <si>
    <t>Nom du superviseur</t>
  </si>
  <si>
    <t>Date de début de la thérapie</t>
  </si>
  <si>
    <t>Date de fin de la thérapie</t>
  </si>
  <si>
    <t>Nombre d’heures de thérapie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</si>
</sst>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dd/mm/yyyy;@"/>
  </numFmts>
  <fonts count="40" x14ac:knownFonts="1">
    <font>
      <sz val="11"/>
      <name val="Calibri"/>
    </font>
    <font>
      <sz val="22"/>
      <color rgb="FF3366FF"/>
      <name val="Verdana"/>
      <family val="2"/>
    </font>
    <font>
      <sz val="11"/>
      <color theme="1"/>
      <name val="Calibri"/>
      <family val="2"/>
    </font>
    <font>
      <b/>
      <sz val="12"/>
      <color theme="1"/>
      <name val="Verdana"/>
      <family val="2"/>
    </font>
    <font>
      <sz val="12"/>
      <color theme="1"/>
      <name val="Verdana"/>
      <family val="2"/>
    </font>
    <font>
      <b/>
      <sz val="32"/>
      <color rgb="FF3366FF"/>
      <name val="Verdana"/>
      <family val="2"/>
    </font>
    <font>
      <sz val="12"/>
      <color rgb="FF3366FF"/>
      <name val="Verdana"/>
      <family val="2"/>
    </font>
    <font>
      <sz val="11"/>
      <color theme="4" tint="-0.499984740745262"/>
      <name val="Verdana"/>
      <family val="2"/>
    </font>
    <font>
      <sz val="11"/>
      <color theme="1"/>
      <name val="Verdana"/>
      <family val="2"/>
    </font>
    <font>
      <b/>
      <sz val="20"/>
      <color theme="1"/>
      <name val="Verdana"/>
      <family val="2"/>
    </font>
    <font>
      <sz val="10"/>
      <color theme="1"/>
      <name val="Verdana"/>
      <family val="2"/>
    </font>
    <font>
      <sz val="9"/>
      <name val="Verdana"/>
      <family val="2"/>
    </font>
    <font>
      <sz val="9"/>
      <color theme="1"/>
      <name val="Verdana"/>
      <family val="2"/>
    </font>
    <font>
      <sz val="9"/>
      <color theme="1"/>
      <name val="Calibri"/>
      <family val="2"/>
    </font>
    <font>
      <sz val="11"/>
      <color rgb="FF002060"/>
      <name val="Verdana"/>
      <family val="2"/>
    </font>
    <font>
      <sz val="9"/>
      <color theme="4" tint="-0.499984740745262"/>
      <name val="Verdana"/>
      <family val="2"/>
    </font>
    <font>
      <i/>
      <sz val="12"/>
      <color theme="4" tint="-0.499984740745262"/>
      <name val="Verdana"/>
      <family val="2"/>
    </font>
    <font>
      <b/>
      <sz val="11"/>
      <name val="Verdana"/>
      <family val="2"/>
    </font>
    <font>
      <b/>
      <sz val="11"/>
      <name val="Calibri"/>
      <family val="2"/>
    </font>
    <font>
      <b/>
      <sz val="10"/>
      <color theme="1"/>
      <name val="Verdana"/>
      <family val="2"/>
    </font>
    <font>
      <b/>
      <sz val="11"/>
      <color theme="1"/>
      <name val="Calibri"/>
      <family val="2"/>
    </font>
    <font>
      <b/>
      <sz val="11"/>
      <color theme="4" tint="-0.499984740745262"/>
      <name val="Verdana"/>
      <family val="2"/>
    </font>
    <font>
      <b/>
      <sz val="9"/>
      <color theme="1"/>
      <name val="Verdana"/>
      <family val="2"/>
    </font>
    <font>
      <i/>
      <sz val="9"/>
      <color theme="4" tint="-0.499984740745262"/>
      <name val="Verdana"/>
      <family val="2"/>
    </font>
    <font>
      <b/>
      <sz val="10"/>
      <color theme="4" tint="-0.499984740745262"/>
      <name val="Verdana"/>
      <family val="2"/>
    </font>
    <font>
      <sz val="12"/>
      <color theme="4" tint="-0.499984740745262"/>
      <name val="Verdana"/>
      <family val="2"/>
    </font>
    <font>
      <b/>
      <sz val="11"/>
      <color rgb="FF9F0006"/>
      <name val="Verdana"/>
      <family val="2"/>
    </font>
    <font>
      <b/>
      <sz val="11"/>
      <color rgb="FF9F0006"/>
      <name val="Calibri"/>
      <family val="2"/>
    </font>
    <font>
      <b/>
      <sz val="16"/>
      <color theme="1"/>
      <name val="Verdana"/>
      <family val="2"/>
    </font>
    <font>
      <i/>
      <sz val="12"/>
      <color theme="1"/>
      <name val="Verdana"/>
      <family val="2"/>
    </font>
    <font>
      <i/>
      <sz val="11"/>
      <color theme="4" tint="-0.499984740745262"/>
      <name val="Verdana"/>
      <family val="2"/>
    </font>
    <font>
      <i/>
      <sz val="11"/>
      <color theme="1"/>
      <name val="Calibri"/>
      <family val="2"/>
    </font>
    <font>
      <b/>
      <sz val="11"/>
      <color theme="1"/>
      <name val="Verdana"/>
      <family val="2"/>
    </font>
    <font>
      <b/>
      <u/>
      <sz val="14"/>
      <color theme="1"/>
      <name val="Verdana"/>
      <family val="2"/>
    </font>
    <font>
      <i/>
      <sz val="14"/>
      <color theme="4" tint="-0.499984740745262"/>
      <name val="Verdana"/>
      <family val="2"/>
    </font>
    <font>
      <b/>
      <sz val="14"/>
      <color theme="1"/>
      <name val="Verdana"/>
      <family val="2"/>
    </font>
    <font>
      <u/>
      <sz val="12"/>
      <color theme="1"/>
      <name val="Verdana"/>
      <family val="2"/>
    </font>
    <font>
      <i/>
      <sz val="11"/>
      <color theme="1"/>
      <name val="Verdana"/>
      <family val="2"/>
    </font>
    <font>
      <b/>
      <u/>
      <sz val="16"/>
      <color theme="1"/>
      <name val="Verdana"/>
      <family val="2"/>
    </font>
    <font>
      <b/>
      <sz val="16"/>
      <color theme="1"/>
      <name val="Calibr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C7CE"/>
        <bgColor indexed="64"/>
      </patternFill>
    </fill>
    <fill>
      <patternFill patternType="solid">
        <fgColor theme="8" tint="0.79998168889431442"/>
        <bgColor indexed="64"/>
      </patternFill>
    </fill>
  </fills>
  <borders count="56">
    <border>
      <left/>
      <right/>
      <top/>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medium">
        <color theme="1"/>
      </right>
      <top style="medium">
        <color theme="1"/>
      </top>
      <bottom style="thin">
        <color theme="1"/>
      </bottom>
      <diagonal/>
    </border>
    <border>
      <left style="thin">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medium">
        <color theme="1"/>
      </bottom>
      <diagonal/>
    </border>
    <border>
      <left style="thin">
        <color theme="1"/>
      </left>
      <right style="thin">
        <color theme="1"/>
      </right>
      <top/>
      <bottom style="medium">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theme="1"/>
      </top>
      <bottom style="medium">
        <color theme="1"/>
      </bottom>
      <diagonal/>
    </border>
    <border>
      <left style="medium">
        <color theme="1"/>
      </left>
      <right/>
      <top/>
      <bottom style="medium">
        <color theme="1"/>
      </bottom>
      <diagonal/>
    </border>
    <border>
      <left style="thin">
        <color theme="1"/>
      </left>
      <right style="thin">
        <color theme="1"/>
      </right>
      <top style="medium">
        <color theme="1"/>
      </top>
      <bottom/>
      <diagonal/>
    </border>
    <border>
      <left/>
      <right style="thin">
        <color theme="1"/>
      </right>
      <top style="thin">
        <color theme="1"/>
      </top>
      <bottom style="medium">
        <color theme="1"/>
      </bottom>
      <diagonal/>
    </border>
    <border>
      <left style="medium">
        <color theme="1"/>
      </left>
      <right/>
      <top style="thin">
        <color theme="1"/>
      </top>
      <bottom/>
      <diagonal/>
    </border>
    <border>
      <left/>
      <right/>
      <top style="thin">
        <color theme="1"/>
      </top>
      <bottom/>
      <diagonal/>
    </border>
    <border>
      <left style="medium">
        <color theme="1"/>
      </left>
      <right/>
      <top/>
      <bottom style="thin">
        <color theme="1"/>
      </bottom>
      <diagonal/>
    </border>
    <border>
      <left/>
      <right/>
      <top/>
      <bottom style="thin">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thin">
        <color theme="1"/>
      </right>
      <top style="medium">
        <color theme="1"/>
      </top>
      <bottom/>
      <diagonal/>
    </border>
  </borders>
  <cellStyleXfs count="1">
    <xf numFmtId="0" fontId="0" fillId="0" borderId="0"/>
  </cellStyleXfs>
  <cellXfs count="360">
    <xf numFmtId="0" fontId="0" fillId="0" borderId="0" xfId="0"/>
    <xf numFmtId="0" fontId="3" fillId="2" borderId="0" xfId="0" applyFont="1" applyFill="1" applyAlignment="1">
      <alignment horizontal="right" vertical="center"/>
    </xf>
    <xf numFmtId="0" fontId="3" fillId="2" borderId="0" xfId="0" applyFont="1" applyFill="1" applyAlignment="1">
      <alignment horizontal="right"/>
    </xf>
    <xf numFmtId="164" fontId="4" fillId="2" borderId="0" xfId="0" applyNumberFormat="1" applyFont="1" applyFill="1" applyAlignment="1">
      <alignment horizontal="center"/>
    </xf>
    <xf numFmtId="0" fontId="3" fillId="2" borderId="0" xfId="0" applyFont="1" applyFill="1"/>
    <xf numFmtId="0" fontId="7" fillId="3" borderId="1" xfId="0" applyFont="1" applyFill="1" applyBorder="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14" fillId="4" borderId="6" xfId="0" applyFont="1" applyFill="1" applyBorder="1" applyAlignment="1">
      <alignment vertical="center"/>
    </xf>
    <xf numFmtId="0" fontId="8" fillId="3" borderId="10" xfId="0" applyFont="1" applyFill="1" applyBorder="1" applyAlignment="1">
      <alignment vertical="center"/>
    </xf>
    <xf numFmtId="0" fontId="7" fillId="4" borderId="11" xfId="0" applyFont="1" applyFill="1" applyBorder="1" applyAlignment="1">
      <alignment vertical="center"/>
    </xf>
    <xf numFmtId="0" fontId="7" fillId="4" borderId="12" xfId="0" applyFont="1" applyFill="1" applyBorder="1" applyAlignment="1">
      <alignment vertical="center"/>
    </xf>
    <xf numFmtId="0" fontId="12" fillId="3" borderId="16" xfId="0" applyFont="1" applyFill="1" applyBorder="1" applyAlignment="1">
      <alignment horizontal="center" vertical="center"/>
    </xf>
    <xf numFmtId="0" fontId="12" fillId="0" borderId="18" xfId="0" applyFont="1" applyBorder="1" applyAlignment="1">
      <alignment vertical="center"/>
    </xf>
    <xf numFmtId="0" fontId="7" fillId="4" borderId="18" xfId="0" applyFont="1" applyFill="1" applyBorder="1" applyAlignment="1">
      <alignment vertical="center"/>
    </xf>
    <xf numFmtId="0" fontId="14" fillId="4" borderId="18" xfId="0" applyFont="1" applyFill="1" applyBorder="1" applyAlignment="1">
      <alignment vertical="center"/>
    </xf>
    <xf numFmtId="0" fontId="12" fillId="3" borderId="19" xfId="0" applyFont="1" applyFill="1" applyBorder="1" applyAlignment="1">
      <alignment vertical="center"/>
    </xf>
    <xf numFmtId="0" fontId="12" fillId="0" borderId="20" xfId="0" applyFont="1" applyBorder="1" applyAlignment="1">
      <alignment vertical="center"/>
    </xf>
    <xf numFmtId="0" fontId="7" fillId="4" borderId="20" xfId="0" applyFont="1" applyFill="1" applyBorder="1" applyAlignment="1">
      <alignment vertical="center"/>
    </xf>
    <xf numFmtId="0" fontId="14" fillId="4" borderId="20" xfId="0" applyFont="1" applyFill="1" applyBorder="1" applyAlignment="1">
      <alignment vertical="center"/>
    </xf>
    <xf numFmtId="0" fontId="12" fillId="3" borderId="22" xfId="0" applyFont="1" applyFill="1" applyBorder="1" applyAlignment="1">
      <alignment vertical="center"/>
    </xf>
    <xf numFmtId="0" fontId="12" fillId="0" borderId="6" xfId="0" applyFont="1" applyBorder="1" applyAlignment="1">
      <alignment vertical="center"/>
    </xf>
    <xf numFmtId="0" fontId="10" fillId="0" borderId="0" xfId="0" applyFont="1"/>
    <xf numFmtId="0" fontId="16" fillId="2" borderId="0" xfId="0" applyFont="1" applyFill="1" applyAlignment="1">
      <alignment horizontal="left" vertical="center" wrapText="1"/>
    </xf>
    <xf numFmtId="0" fontId="7" fillId="0" borderId="27" xfId="0" applyFont="1" applyBorder="1" applyAlignment="1">
      <alignment vertical="center"/>
    </xf>
    <xf numFmtId="0" fontId="7" fillId="0" borderId="8"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left" vertical="center" wrapText="1"/>
    </xf>
    <xf numFmtId="0" fontId="21" fillId="0" borderId="0" xfId="0" applyFont="1" applyAlignment="1">
      <alignment vertical="center" wrapText="1"/>
    </xf>
    <xf numFmtId="0" fontId="7" fillId="4" borderId="2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2" fillId="0" borderId="32" xfId="0" applyFont="1" applyBorder="1" applyAlignment="1">
      <alignment horizontal="center" vertical="center"/>
    </xf>
    <xf numFmtId="9" fontId="12" fillId="0" borderId="32" xfId="0" applyNumberFormat="1" applyFont="1" applyBorder="1" applyAlignment="1">
      <alignment horizontal="center" vertical="center"/>
    </xf>
    <xf numFmtId="165" fontId="12" fillId="0" borderId="32" xfId="0" applyNumberFormat="1" applyFont="1" applyBorder="1" applyAlignment="1">
      <alignment horizontal="center" vertical="center"/>
    </xf>
    <xf numFmtId="0" fontId="12" fillId="6" borderId="12" xfId="0" applyFont="1" applyFill="1" applyBorder="1" applyAlignment="1">
      <alignment horizontal="center" vertical="center"/>
    </xf>
    <xf numFmtId="0" fontId="12" fillId="3" borderId="33" xfId="0" applyFont="1" applyFill="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9" fontId="12" fillId="0" borderId="12" xfId="0" applyNumberFormat="1" applyFont="1" applyBorder="1" applyAlignment="1">
      <alignment horizontal="center" vertical="center"/>
    </xf>
    <xf numFmtId="165" fontId="12" fillId="0" borderId="12"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9" fontId="12" fillId="0" borderId="18" xfId="0" applyNumberFormat="1" applyFont="1" applyBorder="1" applyAlignment="1">
      <alignment horizontal="center" vertical="center"/>
    </xf>
    <xf numFmtId="165" fontId="12" fillId="0" borderId="18" xfId="0" applyNumberFormat="1" applyFont="1" applyBorder="1" applyAlignment="1">
      <alignment horizontal="center" vertical="center"/>
    </xf>
    <xf numFmtId="0" fontId="12" fillId="0" borderId="37" xfId="0" applyFont="1" applyBorder="1" applyAlignment="1">
      <alignment horizontal="center" vertical="center"/>
    </xf>
    <xf numFmtId="0" fontId="12" fillId="6" borderId="18" xfId="0" applyFont="1" applyFill="1" applyBorder="1" applyAlignment="1">
      <alignment horizontal="center" vertical="center"/>
    </xf>
    <xf numFmtId="0" fontId="12" fillId="3" borderId="19" xfId="0" applyFont="1" applyFill="1" applyBorder="1" applyAlignment="1">
      <alignment horizontal="center" vertical="center"/>
    </xf>
    <xf numFmtId="10" fontId="12" fillId="0" borderId="0" xfId="0" applyNumberFormat="1" applyFont="1" applyAlignment="1">
      <alignment horizontal="right"/>
    </xf>
    <xf numFmtId="0" fontId="12" fillId="0" borderId="0" xfId="0" applyFont="1"/>
    <xf numFmtId="0" fontId="22" fillId="0" borderId="30" xfId="0" applyFont="1" applyBorder="1" applyAlignment="1">
      <alignment horizontal="center" vertical="center"/>
    </xf>
    <xf numFmtId="0" fontId="22" fillId="0" borderId="38" xfId="0" applyFont="1" applyBorder="1" applyAlignment="1">
      <alignment horizontal="center" vertical="center"/>
    </xf>
    <xf numFmtId="0" fontId="12" fillId="2" borderId="0" xfId="0" applyFont="1" applyFill="1"/>
    <xf numFmtId="0" fontId="10" fillId="0" borderId="0" xfId="0" applyFont="1" applyAlignment="1">
      <alignment horizontal="left" vertical="top"/>
    </xf>
    <xf numFmtId="0" fontId="24" fillId="0" borderId="0" xfId="0" applyFont="1" applyAlignment="1">
      <alignment horizontal="center" vertical="center" wrapText="1"/>
    </xf>
    <xf numFmtId="0" fontId="15" fillId="3" borderId="41"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26" xfId="0" applyFont="1" applyFill="1" applyBorder="1" applyAlignment="1">
      <alignment horizontal="left" vertical="center" wrapText="1"/>
    </xf>
    <xf numFmtId="0" fontId="8" fillId="0" borderId="0" xfId="0" applyFont="1" applyAlignment="1">
      <alignment horizontal="center" vertical="center"/>
    </xf>
    <xf numFmtId="0" fontId="7" fillId="0" borderId="0" xfId="0" applyFont="1" applyAlignment="1">
      <alignment vertical="center"/>
    </xf>
    <xf numFmtId="2" fontId="26" fillId="0" borderId="0" xfId="0" applyNumberFormat="1" applyFont="1" applyAlignment="1">
      <alignment horizontal="center" vertical="center"/>
    </xf>
    <xf numFmtId="0" fontId="27" fillId="0" borderId="0" xfId="0" applyFont="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center" wrapText="1"/>
    </xf>
    <xf numFmtId="0" fontId="30" fillId="0" borderId="3" xfId="0" applyFont="1" applyBorder="1" applyAlignment="1">
      <alignment horizontal="left" vertical="center" wrapText="1"/>
    </xf>
    <xf numFmtId="0" fontId="31" fillId="0" borderId="3" xfId="0" applyFont="1" applyBorder="1"/>
    <xf numFmtId="0" fontId="12" fillId="6" borderId="7" xfId="0" applyFont="1" applyFill="1" applyBorder="1"/>
    <xf numFmtId="0" fontId="15" fillId="3" borderId="10" xfId="0" applyFont="1" applyFill="1" applyBorder="1" applyAlignment="1">
      <alignment horizontal="left" vertical="center" wrapText="1"/>
    </xf>
    <xf numFmtId="0" fontId="12" fillId="6" borderId="13" xfId="0" applyFont="1" applyFill="1" applyBorder="1"/>
    <xf numFmtId="0" fontId="15" fillId="3" borderId="16" xfId="0" applyFont="1" applyFill="1" applyBorder="1" applyAlignment="1">
      <alignment horizontal="left" vertical="center" wrapText="1"/>
    </xf>
    <xf numFmtId="0" fontId="12" fillId="6" borderId="28" xfId="0" applyFont="1" applyFill="1" applyBorder="1"/>
    <xf numFmtId="0" fontId="15" fillId="3" borderId="19" xfId="0" applyFont="1" applyFill="1" applyBorder="1" applyAlignment="1">
      <alignment horizontal="left" vertical="center" wrapText="1"/>
    </xf>
    <xf numFmtId="0" fontId="15" fillId="2" borderId="0" xfId="0" applyFont="1" applyFill="1" applyAlignment="1">
      <alignment horizontal="left" vertical="center" wrapText="1"/>
    </xf>
    <xf numFmtId="0" fontId="13" fillId="0" borderId="0" xfId="0" applyFont="1" applyAlignment="1">
      <alignment horizontal="left" vertical="center" wrapText="1"/>
    </xf>
    <xf numFmtId="0" fontId="15" fillId="0" borderId="0" xfId="0" applyFont="1" applyAlignment="1">
      <alignment horizontal="left" vertical="center" wrapText="1"/>
    </xf>
    <xf numFmtId="2" fontId="32" fillId="0" borderId="16" xfId="0" applyNumberFormat="1" applyFont="1" applyBorder="1" applyAlignment="1">
      <alignment horizontal="center" vertical="center"/>
    </xf>
    <xf numFmtId="0" fontId="7" fillId="0" borderId="14" xfId="0" applyFont="1" applyBorder="1" applyAlignment="1">
      <alignment horizontal="right" vertical="center" wrapText="1"/>
    </xf>
    <xf numFmtId="0" fontId="2" fillId="0" borderId="0" xfId="0" applyFont="1" applyAlignment="1">
      <alignment horizontal="left" vertical="center" wrapText="1"/>
    </xf>
    <xf numFmtId="0" fontId="10" fillId="2" borderId="0" xfId="0" applyFont="1" applyFill="1" applyAlignment="1">
      <alignment horizontal="left"/>
    </xf>
    <xf numFmtId="0" fontId="34" fillId="2" borderId="0" xfId="0" applyFont="1" applyFill="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center" vertical="center" wrapText="1"/>
    </xf>
    <xf numFmtId="0" fontId="21" fillId="0" borderId="52" xfId="0" applyFont="1" applyBorder="1" applyAlignment="1">
      <alignment horizontal="center" vertical="center" wrapText="1"/>
    </xf>
    <xf numFmtId="2" fontId="32" fillId="0" borderId="4" xfId="0" applyNumberFormat="1" applyFont="1"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7" fillId="4" borderId="1" xfId="0" applyFont="1" applyFill="1" applyBorder="1" applyAlignment="1">
      <alignment horizontal="center" vertical="center" wrapText="1"/>
    </xf>
    <xf numFmtId="164" fontId="12" fillId="0" borderId="12" xfId="0" applyNumberFormat="1" applyFont="1" applyBorder="1" applyAlignment="1">
      <alignment horizontal="center" vertical="center"/>
    </xf>
    <xf numFmtId="164" fontId="12" fillId="0" borderId="18" xfId="0" applyNumberFormat="1" applyFont="1" applyBorder="1" applyAlignment="1">
      <alignment horizontal="center" vertical="center"/>
    </xf>
    <xf numFmtId="0" fontId="8" fillId="2" borderId="0" xfId="0" applyFont="1" applyFill="1"/>
    <xf numFmtId="0" fontId="32" fillId="0" borderId="45" xfId="0" applyFont="1" applyBorder="1" applyAlignment="1">
      <alignment horizontal="center" vertical="center"/>
    </xf>
    <xf numFmtId="0" fontId="32" fillId="0" borderId="53" xfId="0" applyFont="1" applyBorder="1" applyAlignment="1">
      <alignment horizontal="center" vertical="center"/>
    </xf>
    <xf numFmtId="0" fontId="8" fillId="0" borderId="0" xfId="0" applyFont="1"/>
    <xf numFmtId="0" fontId="29" fillId="2" borderId="0" xfId="0" applyFont="1" applyFill="1"/>
    <xf numFmtId="0" fontId="35" fillId="2" borderId="0" xfId="0" applyFont="1" applyFill="1" applyAlignment="1">
      <alignment horizontal="left" vertical="center"/>
    </xf>
    <xf numFmtId="0" fontId="36" fillId="2" borderId="0" xfId="0" applyFont="1" applyFill="1" applyAlignment="1">
      <alignment horizontal="left" vertical="center"/>
    </xf>
    <xf numFmtId="0" fontId="8" fillId="0" borderId="41" xfId="0" applyFont="1" applyBorder="1" applyAlignment="1">
      <alignment horizontal="center" vertical="center"/>
    </xf>
    <xf numFmtId="2" fontId="32" fillId="0" borderId="41" xfId="0" applyNumberFormat="1" applyFont="1" applyBorder="1" applyAlignment="1">
      <alignment horizontal="center" vertical="center"/>
    </xf>
    <xf numFmtId="0" fontId="8" fillId="0" borderId="15" xfId="0" applyFont="1" applyBorder="1" applyAlignment="1">
      <alignment horizontal="center" vertical="center"/>
    </xf>
    <xf numFmtId="0" fontId="8" fillId="0" borderId="29" xfId="0" applyFont="1" applyBorder="1" applyAlignment="1">
      <alignment horizontal="center" vertical="center"/>
    </xf>
    <xf numFmtId="2" fontId="32" fillId="0" borderId="19" xfId="0" applyNumberFormat="1" applyFont="1" applyBorder="1" applyAlignment="1">
      <alignment horizontal="center" vertical="center"/>
    </xf>
    <xf numFmtId="0" fontId="10" fillId="2" borderId="0" xfId="0" applyFont="1" applyFill="1"/>
    <xf numFmtId="0" fontId="39" fillId="0" borderId="0" xfId="0" applyFont="1"/>
    <xf numFmtId="0" fontId="37" fillId="0" borderId="3" xfId="0" applyFont="1" applyBorder="1" applyAlignment="1">
      <alignment horizontal="center" vertical="center" wrapText="1"/>
    </xf>
    <xf numFmtId="0" fontId="37" fillId="0" borderId="0" xfId="0" applyFont="1" applyAlignment="1">
      <alignment horizontal="center" vertical="center" wrapText="1"/>
    </xf>
    <xf numFmtId="0" fontId="7" fillId="4" borderId="2" xfId="0" applyFont="1" applyFill="1" applyBorder="1" applyAlignment="1">
      <alignment vertical="center" wrapText="1"/>
    </xf>
    <xf numFmtId="0" fontId="8" fillId="4" borderId="2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2" fillId="0" borderId="0" xfId="0" applyFont="1" applyAlignment="1">
      <alignment horizontal="center" vertical="center"/>
    </xf>
    <xf numFmtId="164" fontId="10" fillId="0" borderId="0" xfId="0" applyNumberFormat="1" applyFont="1" applyAlignment="1">
      <alignment horizontal="center" vertical="center"/>
    </xf>
    <xf numFmtId="2" fontId="10" fillId="0" borderId="6" xfId="0" applyNumberFormat="1" applyFont="1" applyBorder="1" applyAlignment="1">
      <alignment horizontal="center" vertical="center"/>
    </xf>
    <xf numFmtId="2" fontId="10" fillId="0" borderId="12" xfId="0" applyNumberFormat="1" applyFont="1" applyBorder="1" applyAlignment="1">
      <alignment horizontal="center" vertical="center"/>
    </xf>
    <xf numFmtId="2" fontId="8" fillId="3" borderId="10" xfId="0" applyNumberFormat="1" applyFont="1" applyFill="1" applyBorder="1" applyAlignment="1">
      <alignment horizontal="center" vertical="center"/>
    </xf>
    <xf numFmtId="2" fontId="8" fillId="3" borderId="16" xfId="0" applyNumberFormat="1" applyFont="1" applyFill="1" applyBorder="1" applyAlignment="1">
      <alignment horizontal="center" vertical="center"/>
    </xf>
    <xf numFmtId="0" fontId="2" fillId="0" borderId="6" xfId="0" applyFont="1" applyBorder="1" applyAlignment="1">
      <alignment vertical="center"/>
    </xf>
    <xf numFmtId="0" fontId="2" fillId="0" borderId="12" xfId="0" applyFont="1" applyBorder="1" applyAlignment="1">
      <alignment vertical="center"/>
    </xf>
    <xf numFmtId="0" fontId="8" fillId="0" borderId="6" xfId="0" applyFont="1" applyBorder="1" applyAlignment="1">
      <alignment vertical="center"/>
    </xf>
    <xf numFmtId="0" fontId="8" fillId="0" borderId="12" xfId="0" applyFont="1" applyBorder="1" applyAlignment="1">
      <alignment vertical="center"/>
    </xf>
    <xf numFmtId="14" fontId="4" fillId="2" borderId="0" xfId="0" applyNumberFormat="1" applyFont="1" applyFill="1" applyAlignment="1">
      <alignment horizontal="center" vertical="center"/>
    </xf>
    <xf numFmtId="0" fontId="2" fillId="0" borderId="13" xfId="0" applyFont="1" applyBorder="1" applyAlignment="1">
      <alignment horizontal="center" vertical="center"/>
    </xf>
    <xf numFmtId="0" fontId="2" fillId="0" borderId="35" xfId="0" applyFont="1" applyBorder="1" applyAlignment="1">
      <alignment horizontal="center" vertical="center"/>
    </xf>
    <xf numFmtId="14" fontId="2" fillId="0" borderId="13" xfId="0" applyNumberFormat="1" applyFont="1" applyBorder="1" applyAlignment="1">
      <alignment horizontal="center" vertical="center"/>
    </xf>
    <xf numFmtId="14" fontId="2" fillId="0" borderId="35" xfId="0" applyNumberFormat="1" applyFont="1" applyBorder="1" applyAlignment="1">
      <alignment horizontal="center" vertical="center"/>
    </xf>
    <xf numFmtId="14" fontId="8" fillId="0" borderId="13" xfId="0" applyNumberFormat="1" applyFont="1" applyBorder="1" applyAlignment="1">
      <alignment horizontal="center" vertical="center"/>
    </xf>
    <xf numFmtId="14" fontId="2" fillId="0" borderId="14" xfId="0" applyNumberFormat="1" applyFont="1" applyBorder="1" applyAlignment="1">
      <alignment horizontal="center" vertical="center"/>
    </xf>
    <xf numFmtId="0" fontId="21" fillId="0" borderId="54" xfId="0" applyFont="1" applyBorder="1" applyAlignment="1">
      <alignment horizontal="left" vertical="center" wrapTex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1" fillId="0" borderId="39" xfId="0" applyFont="1" applyBorder="1" applyAlignment="1">
      <alignment horizontal="left" vertical="center" wrapText="1"/>
    </xf>
    <xf numFmtId="0" fontId="2" fillId="0" borderId="40" xfId="0" applyFont="1" applyBorder="1"/>
    <xf numFmtId="0" fontId="2" fillId="0" borderId="41" xfId="0" applyFont="1" applyBorder="1"/>
    <xf numFmtId="0" fontId="2" fillId="0" borderId="42" xfId="0" applyFont="1" applyBorder="1"/>
    <xf numFmtId="0" fontId="2" fillId="0" borderId="0" xfId="0" applyFont="1"/>
    <xf numFmtId="0" fontId="2" fillId="0" borderId="43" xfId="0" applyFont="1" applyBorder="1"/>
    <xf numFmtId="0" fontId="2" fillId="0" borderId="45" xfId="0" applyFont="1" applyBorder="1"/>
    <xf numFmtId="0" fontId="2" fillId="0" borderId="25" xfId="0" applyFont="1" applyBorder="1"/>
    <xf numFmtId="0" fontId="2" fillId="0" borderId="26" xfId="0" applyFont="1" applyBorder="1"/>
    <xf numFmtId="0" fontId="7" fillId="4"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7" fillId="4" borderId="3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14" fontId="2" fillId="0" borderId="7" xfId="0" applyNumberFormat="1" applyFont="1" applyBorder="1" applyAlignment="1">
      <alignment horizontal="center" vertical="center"/>
    </xf>
    <xf numFmtId="14" fontId="2" fillId="0" borderId="9" xfId="0" applyNumberFormat="1" applyFont="1" applyBorder="1" applyAlignment="1">
      <alignment horizontal="center" vertical="center"/>
    </xf>
    <xf numFmtId="14" fontId="8" fillId="0" borderId="7" xfId="0" applyNumberFormat="1" applyFont="1" applyBorder="1" applyAlignment="1">
      <alignment horizontal="center" vertical="center"/>
    </xf>
    <xf numFmtId="14" fontId="2" fillId="0" borderId="8" xfId="0" applyNumberFormat="1" applyFont="1" applyBorder="1" applyAlignment="1">
      <alignment horizontal="center"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8"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34" xfId="0" applyFont="1" applyBorder="1" applyAlignment="1">
      <alignment horizontal="left" vertical="center" wrapText="1"/>
    </xf>
    <xf numFmtId="0" fontId="2" fillId="0" borderId="35" xfId="0" applyFont="1" applyBorder="1" applyAlignment="1">
      <alignment horizontal="left" vertical="center" wrapText="1"/>
    </xf>
    <xf numFmtId="0" fontId="19" fillId="5" borderId="13" xfId="0" applyFont="1" applyFill="1" applyBorder="1" applyAlignment="1">
      <alignment horizontal="center" vertical="center"/>
    </xf>
    <xf numFmtId="0" fontId="20" fillId="0" borderId="15" xfId="0" applyFont="1" applyBorder="1" applyAlignment="1">
      <alignment horizontal="center" vertical="center"/>
    </xf>
    <xf numFmtId="0" fontId="7" fillId="0" borderId="17" xfId="0" applyFont="1" applyBorder="1" applyAlignment="1">
      <alignment vertical="center" wrapText="1"/>
    </xf>
    <xf numFmtId="0" fontId="7" fillId="0" borderId="18" xfId="0" applyFont="1" applyBorder="1" applyAlignment="1">
      <alignment vertical="center" wrapText="1"/>
    </xf>
    <xf numFmtId="0" fontId="8"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7" fillId="0" borderId="44" xfId="0" applyFont="1" applyBorder="1" applyAlignment="1">
      <alignment horizontal="left" vertical="center" wrapText="1"/>
    </xf>
    <xf numFmtId="0" fontId="2" fillId="0" borderId="47" xfId="0" applyFont="1" applyBorder="1" applyAlignment="1">
      <alignment horizontal="left" vertical="center" wrapText="1"/>
    </xf>
    <xf numFmtId="0" fontId="19" fillId="0" borderId="28" xfId="0" applyFont="1" applyBorder="1" applyAlignment="1">
      <alignment horizontal="center" vertical="center"/>
    </xf>
    <xf numFmtId="0" fontId="20" fillId="0" borderId="29" xfId="0" applyFont="1" applyBorder="1" applyAlignment="1">
      <alignment horizontal="center" vertical="center"/>
    </xf>
    <xf numFmtId="0" fontId="21" fillId="5" borderId="30" xfId="0" applyFont="1" applyFill="1" applyBorder="1" applyAlignment="1">
      <alignment horizontal="left" vertical="center" wrapText="1"/>
    </xf>
    <xf numFmtId="0" fontId="20" fillId="0" borderId="3" xfId="0" applyFont="1" applyBorder="1" applyAlignment="1">
      <alignment horizontal="left"/>
    </xf>
    <xf numFmtId="0" fontId="20" fillId="0" borderId="4" xfId="0" applyFont="1" applyBorder="1" applyAlignment="1">
      <alignment horizontal="left"/>
    </xf>
    <xf numFmtId="0" fontId="29" fillId="2" borderId="0" xfId="0" applyFont="1" applyFill="1"/>
    <xf numFmtId="0" fontId="9" fillId="2" borderId="0" xfId="0" applyFont="1" applyFill="1" applyAlignment="1">
      <alignment horizontal="left" vertical="center"/>
    </xf>
    <xf numFmtId="0" fontId="29" fillId="2" borderId="0" xfId="0" applyFont="1" applyFill="1" applyAlignment="1">
      <alignment horizontal="left" vertical="center" wrapText="1"/>
    </xf>
    <xf numFmtId="0" fontId="2" fillId="0" borderId="0" xfId="0" applyFont="1" applyAlignment="1">
      <alignment horizontal="left" vertical="center" wrapText="1"/>
    </xf>
    <xf numFmtId="0" fontId="38" fillId="2" borderId="0" xfId="0" applyFont="1" applyFill="1" applyAlignment="1">
      <alignment horizontal="left" vertical="center" wrapText="1"/>
    </xf>
    <xf numFmtId="0" fontId="39" fillId="0" borderId="0" xfId="0" applyFont="1"/>
    <xf numFmtId="0" fontId="7" fillId="0" borderId="7" xfId="0" applyFont="1" applyBorder="1" applyAlignment="1">
      <alignment horizontal="center" vertical="center" wrapText="1"/>
    </xf>
    <xf numFmtId="0" fontId="2" fillId="0" borderId="23" xfId="0" applyFont="1" applyBorder="1" applyAlignment="1">
      <alignment horizontal="center" vertical="center"/>
    </xf>
    <xf numFmtId="0" fontId="7" fillId="0" borderId="27" xfId="0" applyFont="1" applyBorder="1" applyAlignment="1">
      <alignment horizontal="left" vertical="center" wrapText="1"/>
    </xf>
    <xf numFmtId="0" fontId="2" fillId="0" borderId="9" xfId="0" applyFont="1" applyBorder="1" applyAlignment="1">
      <alignment horizontal="left" vertical="center" wrapText="1"/>
    </xf>
    <xf numFmtId="0" fontId="21" fillId="5" borderId="7" xfId="0" applyFont="1" applyFill="1" applyBorder="1" applyAlignment="1">
      <alignment horizontal="center" vertical="center"/>
    </xf>
    <xf numFmtId="0" fontId="20" fillId="0" borderId="23" xfId="0" applyFont="1" applyBorder="1" applyAlignment="1">
      <alignment horizontal="center" vertical="center"/>
    </xf>
    <xf numFmtId="0" fontId="12" fillId="0" borderId="12" xfId="0" applyFont="1" applyBorder="1" applyAlignment="1">
      <alignment horizontal="center" vertical="center"/>
    </xf>
    <xf numFmtId="0" fontId="13" fillId="0" borderId="12" xfId="0" applyFont="1" applyBorder="1" applyAlignment="1">
      <alignment horizontal="center" vertical="center"/>
    </xf>
    <xf numFmtId="0" fontId="12" fillId="0" borderId="12" xfId="0" applyFont="1" applyBorder="1" applyAlignment="1">
      <alignment vertical="center"/>
    </xf>
    <xf numFmtId="0" fontId="13" fillId="0" borderId="12" xfId="0" applyFont="1" applyBorder="1" applyAlignment="1">
      <alignment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2" fillId="0" borderId="18" xfId="0" applyFont="1" applyBorder="1" applyAlignment="1">
      <alignment vertical="center"/>
    </xf>
    <xf numFmtId="0" fontId="13" fillId="0" borderId="18" xfId="0" applyFont="1" applyBorder="1" applyAlignment="1">
      <alignment vertical="center"/>
    </xf>
    <xf numFmtId="0" fontId="35" fillId="2" borderId="0" xfId="0" applyFont="1" applyFill="1" applyAlignment="1">
      <alignment horizontal="left" vertical="center"/>
    </xf>
    <xf numFmtId="0" fontId="21" fillId="0" borderId="30" xfId="0" applyFont="1" applyBorder="1" applyAlignment="1">
      <alignment horizontal="left" vertical="center" wrapText="1"/>
    </xf>
    <xf numFmtId="0" fontId="2" fillId="0" borderId="21" xfId="0" applyFont="1" applyBorder="1" applyAlignment="1">
      <alignment horizontal="left" vertical="center" wrapText="1"/>
    </xf>
    <xf numFmtId="0" fontId="20" fillId="0" borderId="21" xfId="0" applyFont="1" applyBorder="1" applyAlignment="1">
      <alignment horizontal="left" vertical="center" wrapText="1"/>
    </xf>
    <xf numFmtId="0" fontId="32" fillId="5" borderId="30" xfId="0" applyFont="1" applyFill="1" applyBorder="1" applyAlignment="1">
      <alignment horizontal="left" vertical="center" wrapText="1"/>
    </xf>
    <xf numFmtId="0" fontId="7" fillId="4"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1" fillId="0" borderId="40" xfId="0" applyFont="1" applyBorder="1" applyAlignment="1">
      <alignment horizontal="left" vertical="center" wrapText="1"/>
    </xf>
    <xf numFmtId="0" fontId="21" fillId="0" borderId="55" xfId="0" applyFont="1" applyBorder="1" applyAlignment="1">
      <alignment horizontal="left" vertical="center" wrapText="1"/>
    </xf>
    <xf numFmtId="0" fontId="21" fillId="0" borderId="46"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0" borderId="34" xfId="0" applyFont="1" applyBorder="1" applyAlignment="1">
      <alignment horizontal="left" vertical="center" wrapText="1"/>
    </xf>
    <xf numFmtId="0" fontId="21" fillId="0" borderId="14"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37" fillId="5" borderId="30" xfId="0" applyFont="1" applyFill="1" applyBorder="1" applyAlignment="1">
      <alignment horizontal="left" vertical="center" wrapText="1"/>
    </xf>
    <xf numFmtId="0" fontId="37" fillId="5" borderId="3" xfId="0" applyFont="1" applyFill="1" applyBorder="1" applyAlignment="1">
      <alignment horizontal="left" vertical="center" wrapText="1"/>
    </xf>
    <xf numFmtId="0" fontId="37" fillId="5" borderId="4" xfId="0" applyFont="1" applyFill="1" applyBorder="1" applyAlignment="1">
      <alignment horizontal="left" vertical="center" wrapText="1"/>
    </xf>
    <xf numFmtId="0" fontId="21" fillId="0" borderId="4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2"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5" xfId="0" applyFont="1" applyBorder="1" applyAlignment="1">
      <alignment horizontal="center" vertical="center"/>
    </xf>
    <xf numFmtId="0" fontId="12" fillId="0" borderId="28" xfId="0" applyFont="1" applyBorder="1" applyAlignment="1">
      <alignment horizontal="center" vertical="center"/>
    </xf>
    <xf numFmtId="0" fontId="13" fillId="0" borderId="36" xfId="0" applyFont="1" applyBorder="1" applyAlignment="1">
      <alignment horizontal="center" vertical="center"/>
    </xf>
    <xf numFmtId="0" fontId="13" fillId="0" borderId="47" xfId="0" applyFont="1" applyBorder="1" applyAlignment="1">
      <alignment horizontal="center" vertical="center"/>
    </xf>
    <xf numFmtId="0" fontId="2" fillId="0" borderId="21" xfId="0" applyFont="1" applyBorder="1" applyAlignment="1">
      <alignment horizontal="center" vertical="center" wrapText="1"/>
    </xf>
    <xf numFmtId="0" fontId="12"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 fillId="0" borderId="36" xfId="0" applyFont="1" applyBorder="1" applyAlignment="1">
      <alignment horizontal="left" vertical="center" wrapText="1"/>
    </xf>
    <xf numFmtId="0" fontId="8" fillId="0" borderId="36" xfId="0" applyFont="1" applyBorder="1" applyAlignment="1">
      <alignment horizontal="center"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2" fontId="19" fillId="5" borderId="18" xfId="0" applyNumberFormat="1" applyFont="1" applyFill="1" applyBorder="1" applyAlignment="1">
      <alignment horizontal="center" vertical="center"/>
    </xf>
    <xf numFmtId="0" fontId="20" fillId="5" borderId="19" xfId="0" applyFont="1" applyFill="1" applyBorder="1" applyAlignment="1">
      <alignment horizontal="center" vertical="center"/>
    </xf>
    <xf numFmtId="0" fontId="20" fillId="5" borderId="3" xfId="0" applyFont="1" applyFill="1" applyBorder="1" applyAlignment="1">
      <alignment horizontal="left"/>
    </xf>
    <xf numFmtId="0" fontId="20" fillId="5" borderId="4" xfId="0" applyFont="1" applyFill="1" applyBorder="1" applyAlignment="1">
      <alignment horizontal="left"/>
    </xf>
    <xf numFmtId="0" fontId="33" fillId="2" borderId="0" xfId="0" applyFont="1" applyFill="1" applyAlignment="1">
      <alignment horizontal="left" vertical="center"/>
    </xf>
    <xf numFmtId="0" fontId="7"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42"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8" fillId="0" borderId="14"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2" fontId="19" fillId="5" borderId="12" xfId="0" applyNumberFormat="1" applyFont="1" applyFill="1" applyBorder="1" applyAlignment="1">
      <alignment horizontal="center" vertical="center"/>
    </xf>
    <xf numFmtId="0" fontId="20" fillId="5" borderId="16" xfId="0" applyFont="1" applyFill="1" applyBorder="1" applyAlignment="1">
      <alignment horizontal="center" vertical="center"/>
    </xf>
    <xf numFmtId="2" fontId="19" fillId="5" borderId="13" xfId="0" applyNumberFormat="1" applyFont="1" applyFill="1" applyBorder="1" applyAlignment="1">
      <alignment horizontal="center" vertical="center"/>
    </xf>
    <xf numFmtId="0" fontId="2" fillId="0" borderId="15" xfId="0" applyFont="1" applyBorder="1" applyAlignment="1">
      <alignment horizontal="center" vertical="center"/>
    </xf>
    <xf numFmtId="2" fontId="26" fillId="5" borderId="6" xfId="0" applyNumberFormat="1" applyFont="1" applyFill="1" applyBorder="1" applyAlignment="1">
      <alignment horizontal="center" vertical="center"/>
    </xf>
    <xf numFmtId="0" fontId="27" fillId="5" borderId="10" xfId="0" applyFont="1" applyFill="1" applyBorder="1" applyAlignment="1">
      <alignment horizontal="center" vertical="center"/>
    </xf>
    <xf numFmtId="0" fontId="7" fillId="0" borderId="34" xfId="0" applyFont="1" applyBorder="1" applyAlignment="1">
      <alignment vertical="center" wrapText="1"/>
    </xf>
    <xf numFmtId="0" fontId="7" fillId="0" borderId="14" xfId="0" applyFont="1" applyBorder="1" applyAlignment="1">
      <alignment vertical="center" wrapText="1"/>
    </xf>
    <xf numFmtId="2" fontId="32" fillId="0" borderId="12" xfId="0" applyNumberFormat="1" applyFont="1" applyBorder="1" applyAlignment="1">
      <alignment horizontal="center" vertical="center"/>
    </xf>
    <xf numFmtId="2" fontId="32" fillId="0" borderId="16" xfId="0" applyNumberFormat="1" applyFont="1" applyBorder="1" applyAlignment="1">
      <alignment horizontal="center" vertical="center"/>
    </xf>
    <xf numFmtId="0" fontId="15" fillId="2" borderId="34" xfId="0" applyFont="1" applyFill="1" applyBorder="1" applyAlignment="1">
      <alignment horizontal="left" vertical="center" wrapText="1"/>
    </xf>
    <xf numFmtId="0" fontId="13" fillId="0" borderId="14" xfId="0" applyFont="1" applyBorder="1" applyAlignment="1">
      <alignment horizontal="left" vertical="center" wrapText="1"/>
    </xf>
    <xf numFmtId="0" fontId="15" fillId="2"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15" fillId="2" borderId="13" xfId="0" applyFont="1" applyFill="1" applyBorder="1" applyAlignment="1">
      <alignment horizontal="left" vertical="center" wrapText="1"/>
    </xf>
    <xf numFmtId="0" fontId="13" fillId="0" borderId="35" xfId="0" applyFont="1" applyBorder="1" applyAlignment="1">
      <alignment horizontal="left" vertical="center" wrapText="1"/>
    </xf>
    <xf numFmtId="0" fontId="15" fillId="2" borderId="44" xfId="0" applyFont="1" applyFill="1" applyBorder="1" applyAlignment="1">
      <alignment horizontal="left" vertical="center" wrapText="1"/>
    </xf>
    <xf numFmtId="0" fontId="13" fillId="0" borderId="36" xfId="0" applyFont="1" applyBorder="1" applyAlignment="1">
      <alignment horizontal="left" vertical="center" wrapText="1"/>
    </xf>
    <xf numFmtId="0" fontId="15" fillId="2" borderId="18" xfId="0" applyFont="1" applyFill="1" applyBorder="1" applyAlignment="1">
      <alignment horizontal="left" vertical="center" wrapText="1"/>
    </xf>
    <xf numFmtId="0" fontId="13" fillId="0" borderId="18" xfId="0" applyFont="1" applyBorder="1" applyAlignment="1">
      <alignment horizontal="left" vertical="center" wrapText="1"/>
    </xf>
    <xf numFmtId="0" fontId="15" fillId="2" borderId="28" xfId="0" applyFont="1" applyFill="1" applyBorder="1" applyAlignment="1">
      <alignment horizontal="left" vertical="center" wrapText="1"/>
    </xf>
    <xf numFmtId="0" fontId="13" fillId="0" borderId="47" xfId="0" applyFont="1" applyBorder="1" applyAlignment="1">
      <alignment horizontal="left" vertical="center" wrapText="1"/>
    </xf>
    <xf numFmtId="0" fontId="28" fillId="2" borderId="0" xfId="0" applyFont="1" applyFill="1" applyAlignment="1">
      <alignment horizontal="left" vertical="center"/>
    </xf>
    <xf numFmtId="0" fontId="7" fillId="0" borderId="8"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30" fillId="5" borderId="30" xfId="0" applyFont="1" applyFill="1" applyBorder="1" applyAlignment="1">
      <alignment horizontal="left" vertical="center" wrapText="1"/>
    </xf>
    <xf numFmtId="0" fontId="31" fillId="5" borderId="3" xfId="0" applyFont="1" applyFill="1" applyBorder="1"/>
    <xf numFmtId="0" fontId="31" fillId="5" borderId="4" xfId="0" applyFont="1" applyFill="1" applyBorder="1"/>
    <xf numFmtId="0" fontId="15" fillId="2" borderId="27" xfId="0" applyFont="1" applyFill="1" applyBorder="1" applyAlignment="1">
      <alignment horizontal="left" vertical="center" wrapText="1"/>
    </xf>
    <xf numFmtId="0" fontId="13" fillId="0" borderId="8" xfId="0" applyFont="1" applyBorder="1" applyAlignment="1">
      <alignment horizontal="left" vertical="center" wrapText="1"/>
    </xf>
    <xf numFmtId="0" fontId="15" fillId="2" borderId="6" xfId="0" applyFont="1" applyFill="1" applyBorder="1" applyAlignment="1">
      <alignment horizontal="left" vertical="center" wrapText="1"/>
    </xf>
    <xf numFmtId="0" fontId="13" fillId="0" borderId="6" xfId="0" applyFont="1" applyBorder="1" applyAlignment="1">
      <alignment horizontal="left" vertical="center" wrapText="1"/>
    </xf>
    <xf numFmtId="0" fontId="15" fillId="2" borderId="7" xfId="0" applyFont="1" applyFill="1" applyBorder="1" applyAlignment="1">
      <alignment horizontal="left" vertical="center" wrapText="1"/>
    </xf>
    <xf numFmtId="0" fontId="13" fillId="0" borderId="9" xfId="0" applyFont="1" applyBorder="1" applyAlignment="1">
      <alignment horizontal="left" vertical="center" wrapText="1"/>
    </xf>
    <xf numFmtId="0" fontId="12" fillId="2" borderId="13" xfId="0" applyFont="1" applyFill="1" applyBorder="1"/>
    <xf numFmtId="0" fontId="13" fillId="0" borderId="14" xfId="0" applyFont="1" applyBorder="1"/>
    <xf numFmtId="0" fontId="13" fillId="0" borderId="35" xfId="0" applyFont="1" applyBorder="1"/>
    <xf numFmtId="0" fontId="25" fillId="2" borderId="0" xfId="0" applyFont="1" applyFill="1" applyAlignment="1">
      <alignment horizontal="left" vertical="center"/>
    </xf>
    <xf numFmtId="0" fontId="7" fillId="0" borderId="30" xfId="0" applyFont="1" applyBorder="1" applyAlignment="1">
      <alignment vertical="center"/>
    </xf>
    <xf numFmtId="0" fontId="2" fillId="0" borderId="3" xfId="0" applyFont="1" applyBorder="1" applyAlignment="1">
      <alignment vertical="center"/>
    </xf>
    <xf numFmtId="0" fontId="2" fillId="0" borderId="21" xfId="0" applyFont="1" applyBorder="1" applyAlignment="1">
      <alignment vertical="center"/>
    </xf>
    <xf numFmtId="2" fontId="26" fillId="5" borderId="2" xfId="0" applyNumberFormat="1" applyFont="1" applyFill="1" applyBorder="1" applyAlignment="1">
      <alignment horizontal="center" vertical="center"/>
    </xf>
    <xf numFmtId="0" fontId="27" fillId="5" borderId="3" xfId="0" applyFont="1" applyFill="1" applyBorder="1" applyAlignment="1">
      <alignment horizontal="center" vertical="center"/>
    </xf>
    <xf numFmtId="0" fontId="2" fillId="0" borderId="3" xfId="0" applyFont="1" applyBorder="1"/>
    <xf numFmtId="0" fontId="2" fillId="0" borderId="4" xfId="0" applyFont="1" applyBorder="1"/>
    <xf numFmtId="0" fontId="23" fillId="2" borderId="0" xfId="0" applyFont="1" applyFill="1" applyAlignment="1">
      <alignment horizontal="left" vertical="center"/>
    </xf>
    <xf numFmtId="0" fontId="24" fillId="0" borderId="27"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44" xfId="0" applyFont="1" applyBorder="1" applyAlignment="1">
      <alignment horizontal="center" vertical="center" wrapText="1"/>
    </xf>
    <xf numFmtId="0" fontId="10" fillId="0" borderId="39" xfId="0" applyFont="1" applyBorder="1" applyAlignment="1">
      <alignment horizontal="left" vertical="top"/>
    </xf>
    <xf numFmtId="0" fontId="2" fillId="0" borderId="40" xfId="0" applyFont="1" applyBorder="1" applyAlignment="1">
      <alignment horizontal="left" vertical="top"/>
    </xf>
    <xf numFmtId="0" fontId="2" fillId="0" borderId="41" xfId="0" applyFont="1" applyBorder="1" applyAlignment="1">
      <alignment horizontal="left" vertical="top"/>
    </xf>
    <xf numFmtId="0" fontId="2" fillId="0" borderId="42" xfId="0" applyFont="1" applyBorder="1" applyAlignment="1">
      <alignment horizontal="left" vertical="top"/>
    </xf>
    <xf numFmtId="0" fontId="2" fillId="0" borderId="0" xfId="0" applyFont="1" applyAlignment="1">
      <alignment horizontal="left" vertical="top"/>
    </xf>
    <xf numFmtId="0" fontId="2" fillId="0" borderId="43" xfId="0" applyFont="1" applyBorder="1" applyAlignment="1">
      <alignment horizontal="left" vertical="top"/>
    </xf>
    <xf numFmtId="0" fontId="2" fillId="0" borderId="45"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0" fillId="5" borderId="3" xfId="0" applyFont="1" applyFill="1" applyBorder="1"/>
    <xf numFmtId="0" fontId="20" fillId="5" borderId="4" xfId="0" applyFont="1" applyFill="1" applyBorder="1"/>
    <xf numFmtId="0" fontId="15" fillId="2" borderId="46" xfId="0" applyFont="1" applyFill="1" applyBorder="1" applyAlignment="1">
      <alignment horizontal="left" vertical="center" wrapText="1"/>
    </xf>
    <xf numFmtId="0" fontId="13" fillId="0" borderId="46" xfId="0" applyFont="1" applyBorder="1" applyAlignment="1">
      <alignment horizontal="left" vertical="center" wrapText="1"/>
    </xf>
    <xf numFmtId="0" fontId="12" fillId="0" borderId="34" xfId="0" applyFont="1" applyBorder="1" applyAlignment="1">
      <alignment horizontal="center" vertical="center"/>
    </xf>
    <xf numFmtId="0" fontId="12" fillId="0" borderId="1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center" vertical="center"/>
    </xf>
    <xf numFmtId="0" fontId="12" fillId="0" borderId="36" xfId="0" applyFont="1" applyBorder="1" applyAlignment="1">
      <alignment horizontal="center" vertical="center"/>
    </xf>
    <xf numFmtId="0" fontId="12" fillId="2" borderId="0" xfId="0" applyFont="1" applyFill="1" applyAlignment="1">
      <alignment horizontal="center"/>
    </xf>
    <xf numFmtId="0" fontId="7" fillId="4" borderId="1"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8" xfId="0" applyFont="1" applyBorder="1" applyAlignment="1">
      <alignment horizontal="center" vertical="center"/>
    </xf>
    <xf numFmtId="0" fontId="16" fillId="2" borderId="0" xfId="0" applyFont="1" applyFill="1" applyAlignment="1">
      <alignment horizontal="left" vertical="center" wrapText="1"/>
    </xf>
    <xf numFmtId="0" fontId="17" fillId="5" borderId="7" xfId="0" applyFont="1" applyFill="1" applyBorder="1" applyAlignment="1">
      <alignment horizontal="center" vertical="center"/>
    </xf>
    <xf numFmtId="0" fontId="18" fillId="5" borderId="23" xfId="0" applyFont="1" applyFill="1" applyBorder="1" applyAlignment="1">
      <alignment horizontal="center" vertical="center"/>
    </xf>
    <xf numFmtId="0" fontId="20" fillId="5" borderId="15"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6" xfId="0" applyFont="1" applyFill="1" applyBorder="1" applyAlignment="1">
      <alignment horizontal="center" vertical="center"/>
    </xf>
    <xf numFmtId="0" fontId="7" fillId="4" borderId="17" xfId="0" applyFont="1" applyFill="1" applyBorder="1" applyAlignment="1">
      <alignment horizontal="left" vertical="center"/>
    </xf>
    <xf numFmtId="0" fontId="7" fillId="4" borderId="18" xfId="0" applyFont="1" applyFill="1" applyBorder="1" applyAlignment="1">
      <alignment horizontal="left" vertical="center"/>
    </xf>
    <xf numFmtId="0" fontId="2" fillId="4" borderId="18" xfId="0" applyFont="1" applyFill="1" applyBorder="1" applyAlignment="1">
      <alignment vertical="center"/>
    </xf>
    <xf numFmtId="0" fontId="7" fillId="2" borderId="3" xfId="0" applyFont="1" applyFill="1" applyBorder="1" applyAlignment="1">
      <alignment horizontal="left" vertical="center"/>
    </xf>
    <xf numFmtId="0" fontId="7" fillId="4" borderId="1" xfId="0" applyFont="1" applyFill="1" applyBorder="1" applyAlignment="1">
      <alignment horizontal="left" vertical="center"/>
    </xf>
    <xf numFmtId="0" fontId="7" fillId="4" borderId="20" xfId="0" applyFont="1" applyFill="1" applyBorder="1" applyAlignment="1">
      <alignment horizontal="left" vertical="center"/>
    </xf>
    <xf numFmtId="0" fontId="2" fillId="4" borderId="20" xfId="0" applyFont="1" applyFill="1" applyBorder="1" applyAlignment="1">
      <alignment vertical="center"/>
    </xf>
    <xf numFmtId="164" fontId="15" fillId="2" borderId="2" xfId="0" applyNumberFormat="1" applyFont="1" applyFill="1" applyBorder="1" applyAlignment="1">
      <alignment horizontal="center" vertical="center"/>
    </xf>
    <xf numFmtId="0" fontId="13" fillId="0" borderId="21" xfId="0" applyFont="1" applyBorder="1" applyAlignment="1">
      <alignmen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2" fillId="4" borderId="6" xfId="0" applyFont="1" applyFill="1" applyBorder="1" applyAlignment="1">
      <alignment vertical="center"/>
    </xf>
    <xf numFmtId="164" fontId="15" fillId="2" borderId="7" xfId="0" applyNumberFormat="1" applyFont="1" applyFill="1" applyBorder="1" applyAlignment="1">
      <alignment horizontal="center" vertical="center"/>
    </xf>
    <xf numFmtId="0" fontId="13" fillId="0" borderId="8" xfId="0" applyFont="1" applyBorder="1" applyAlignment="1">
      <alignment vertical="center"/>
    </xf>
    <xf numFmtId="0" fontId="13" fillId="0" borderId="23" xfId="0" applyFont="1" applyBorder="1" applyAlignment="1">
      <alignment vertical="center"/>
    </xf>
    <xf numFmtId="164" fontId="15" fillId="2" borderId="24" xfId="0" applyNumberFormat="1" applyFont="1" applyFill="1" applyBorder="1" applyAlignment="1">
      <alignment horizontal="center" vertical="center"/>
    </xf>
    <xf numFmtId="0" fontId="13" fillId="0" borderId="25" xfId="0" applyFont="1" applyBorder="1" applyAlignment="1">
      <alignment vertical="center"/>
    </xf>
    <xf numFmtId="0" fontId="13" fillId="0" borderId="26" xfId="0" applyFont="1" applyBorder="1" applyAlignment="1">
      <alignment vertical="center"/>
    </xf>
    <xf numFmtId="0" fontId="1" fillId="2" borderId="0" xfId="0" applyFont="1" applyFill="1" applyAlignment="1">
      <alignment horizontal="left" wrapText="1"/>
    </xf>
    <xf numFmtId="0" fontId="2" fillId="0" borderId="0" xfId="0" applyFont="1" applyAlignment="1">
      <alignment wrapText="1"/>
    </xf>
    <xf numFmtId="0" fontId="5" fillId="2" borderId="0" xfId="0" applyFont="1" applyFill="1" applyAlignment="1">
      <alignment horizontal="left" wrapText="1"/>
    </xf>
    <xf numFmtId="0" fontId="6" fillId="2" borderId="0" xfId="0" applyFont="1" applyFill="1" applyAlignment="1">
      <alignment horizontal="left" vertical="top"/>
    </xf>
    <xf numFmtId="0" fontId="5" fillId="2" borderId="0" xfId="0" applyFont="1" applyFill="1" applyAlignment="1">
      <alignment horizontal="left"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64" fontId="11" fillId="0" borderId="7" xfId="0" applyNumberFormat="1" applyFont="1" applyBorder="1" applyAlignment="1">
      <alignment horizontal="center" vertical="center"/>
    </xf>
    <xf numFmtId="164" fontId="12" fillId="0" borderId="8" xfId="0" applyNumberFormat="1" applyFont="1" applyBorder="1" applyAlignment="1">
      <alignment horizontal="center" vertical="center"/>
    </xf>
    <xf numFmtId="0" fontId="7" fillId="4" borderId="11" xfId="0" applyFont="1" applyFill="1" applyBorder="1" applyAlignment="1">
      <alignment vertical="center"/>
    </xf>
    <xf numFmtId="0" fontId="2" fillId="4" borderId="12" xfId="0" applyFont="1" applyFill="1" applyBorder="1" applyAlignment="1">
      <alignment vertical="center"/>
    </xf>
    <xf numFmtId="0" fontId="12" fillId="0" borderId="13" xfId="0" applyFont="1" applyBorder="1" applyAlignment="1">
      <alignment horizontal="left" vertical="center"/>
    </xf>
    <xf numFmtId="0" fontId="13" fillId="0" borderId="14" xfId="0" applyFont="1" applyBorder="1" applyAlignment="1">
      <alignment vertical="center"/>
    </xf>
    <xf numFmtId="0" fontId="13" fillId="0" borderId="15" xfId="0" applyFont="1" applyBorder="1" applyAlignment="1">
      <alignment vertical="center"/>
    </xf>
  </cellXfs>
  <cellStyles count="1">
    <cellStyle name="Standard" xfId="0" builtinId="0"/>
  </cellStyles>
  <dxfs count="147">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theme="9" tint="-0.499984740745262"/>
      </font>
      <fill>
        <patternFill patternType="solid">
          <fgColor theme="9" tint="0.59996337778862885"/>
          <bgColor theme="9" tint="0.59996337778862885"/>
        </patternFill>
      </fill>
    </dxf>
    <dxf>
      <font>
        <color rgb="FF9C0006"/>
      </font>
      <fill>
        <patternFill patternType="solid">
          <fgColor rgb="FFFFC7CE"/>
          <bgColor rgb="FFFFC7CE"/>
        </patternFill>
      </fill>
    </dxf>
    <dxf>
      <fill>
        <patternFill patternType="solid">
          <fgColor theme="9" tint="0.39994506668294322"/>
          <bgColor theme="9" tint="0.39994506668294322"/>
        </patternFill>
      </fill>
    </dxf>
    <dxf>
      <font>
        <color rgb="FF006100"/>
      </font>
      <fill>
        <patternFill patternType="solid">
          <fgColor rgb="FFC6EFCE"/>
          <bgColor rgb="FFC6EFCE"/>
        </patternFill>
      </fill>
    </dxf>
    <dxf>
      <fill>
        <patternFill patternType="solid">
          <fgColor theme="9" tint="0.39994506668294322"/>
          <bgColor theme="9" tint="0.39994506668294322"/>
        </patternFill>
      </fill>
    </dxf>
    <dxf>
      <fill>
        <patternFill patternType="solid">
          <fgColor theme="9" tint="0.39994506668294322"/>
          <bgColor theme="9" tint="0.39994506668294322"/>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7C80"/>
          <bgColor rgb="FFFF7C80"/>
        </patternFill>
      </fill>
    </dxf>
    <dxf>
      <fill>
        <patternFill patternType="solid">
          <fgColor theme="9" tint="0.39994506668294322"/>
          <bgColor theme="9" tint="0.39994506668294322"/>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theme="9" tint="-0.499984740745262"/>
      </font>
      <fill>
        <patternFill patternType="solid">
          <fgColor theme="9" tint="0.59996337778862885"/>
          <bgColor theme="9" tint="0.59996337778862885"/>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theme="9" tint="0.39994506668294322"/>
          <bgColor theme="9" tint="0.39994506668294322"/>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365BB7"/>
      </a:accent1>
      <a:accent2>
        <a:srgbClr val="E66826"/>
      </a:accent2>
      <a:accent3>
        <a:srgbClr val="949494"/>
      </a:accent3>
      <a:accent4>
        <a:srgbClr val="FDB506"/>
      </a:accent4>
      <a:accent5>
        <a:srgbClr val="4B87CB"/>
      </a:accent5>
      <a:accent6>
        <a:srgbClr val="60A038"/>
      </a:accent6>
      <a:hlink>
        <a:srgbClr val="0B4CB4"/>
      </a:hlink>
      <a:folHlink>
        <a:srgbClr val="0B4CB4"/>
      </a:folHlink>
    </a:clrScheme>
    <a:fontScheme name="Office">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32"/>
  <sheetViews>
    <sheetView showGridLines="0" tabSelected="1" topLeftCell="C118" zoomScale="70" zoomScaleNormal="70" workbookViewId="0">
      <selection activeCell="B172" sqref="B172:Q189"/>
    </sheetView>
  </sheetViews>
  <sheetFormatPr baseColWidth="10" defaultColWidth="8.83203125" defaultRowHeight="15" x14ac:dyDescent="0.2"/>
  <cols>
    <col min="1" max="1" width="1.83203125" customWidth="1"/>
    <col min="2" max="2" width="33.83203125" customWidth="1"/>
    <col min="3" max="3" width="27.5" customWidth="1"/>
    <col min="4" max="4" width="39.33203125" customWidth="1"/>
    <col min="5" max="5" width="9.5" customWidth="1"/>
    <col min="6" max="6" width="15.83203125" customWidth="1"/>
    <col min="7" max="7" width="23.6640625" customWidth="1"/>
    <col min="8" max="8" width="15.5" customWidth="1"/>
    <col min="9" max="9" width="15.33203125" customWidth="1"/>
    <col min="10" max="10" width="13.6640625" customWidth="1"/>
    <col min="11" max="11" width="23.33203125" customWidth="1"/>
    <col min="12" max="12" width="13.33203125" customWidth="1"/>
    <col min="13" max="13" width="15.5" customWidth="1"/>
    <col min="14" max="14" width="10.1640625" customWidth="1"/>
    <col min="15" max="15" width="22.6640625" customWidth="1"/>
    <col min="16" max="16" width="11.83203125" customWidth="1"/>
    <col min="17" max="17" width="12.6640625" customWidth="1"/>
    <col min="18" max="18" width="8.1640625" customWidth="1"/>
    <col min="19" max="19" width="7.33203125" customWidth="1"/>
    <col min="16377" max="16384" width="5.6640625" customWidth="1"/>
  </cols>
  <sheetData>
    <row r="1" spans="1:18" ht="60" customHeight="1" x14ac:dyDescent="0.3">
      <c r="B1" s="345" t="s">
        <v>0</v>
      </c>
      <c r="C1" s="345"/>
      <c r="D1" s="345"/>
      <c r="E1" s="345"/>
      <c r="F1" s="345"/>
      <c r="G1" s="345"/>
      <c r="H1" s="346"/>
      <c r="I1" s="346"/>
      <c r="P1" s="1" t="s">
        <v>1</v>
      </c>
      <c r="Q1" s="124">
        <f ca="1">TODAY()</f>
        <v>46140</v>
      </c>
    </row>
    <row r="2" spans="1:18" ht="75" customHeight="1" x14ac:dyDescent="0.4">
      <c r="B2" s="347" t="s">
        <v>2</v>
      </c>
      <c r="C2" s="347"/>
      <c r="D2" s="347"/>
      <c r="E2" s="347"/>
      <c r="F2" s="347"/>
      <c r="G2" s="347"/>
      <c r="H2" s="347"/>
      <c r="I2" s="347"/>
      <c r="J2" s="347"/>
      <c r="K2" s="347"/>
      <c r="L2" s="347"/>
      <c r="M2" s="347"/>
      <c r="N2" s="347"/>
      <c r="O2" s="347"/>
      <c r="P2" s="2"/>
      <c r="Q2" s="3"/>
    </row>
    <row r="3" spans="1:18" ht="50" customHeight="1" x14ac:dyDescent="0.2">
      <c r="B3" s="348" t="s">
        <v>3</v>
      </c>
      <c r="C3" s="349"/>
      <c r="D3" s="349"/>
      <c r="E3" s="349"/>
      <c r="F3" s="349"/>
      <c r="G3" s="349"/>
      <c r="H3" s="349"/>
      <c r="I3" s="349"/>
      <c r="J3" s="349"/>
      <c r="K3" s="349"/>
      <c r="L3" s="349"/>
      <c r="M3" s="349"/>
      <c r="N3" s="349"/>
      <c r="O3" s="349"/>
    </row>
    <row r="4" spans="1:18" ht="24" customHeight="1" x14ac:dyDescent="0.2">
      <c r="B4" s="4" t="s">
        <v>4</v>
      </c>
    </row>
    <row r="5" spans="1:18" ht="24" customHeight="1" x14ac:dyDescent="0.2"/>
    <row r="6" spans="1:18" ht="25" customHeight="1" x14ac:dyDescent="0.2">
      <c r="B6" s="5" t="s">
        <v>5</v>
      </c>
      <c r="C6" s="350"/>
      <c r="D6" s="351"/>
      <c r="E6" s="352"/>
      <c r="G6" s="5" t="s">
        <v>6</v>
      </c>
      <c r="H6" s="350"/>
      <c r="I6" s="351"/>
      <c r="J6" s="352"/>
      <c r="L6" s="5" t="s">
        <v>7</v>
      </c>
      <c r="M6" s="350"/>
      <c r="N6" s="351"/>
      <c r="O6" s="352"/>
    </row>
    <row r="7" spans="1:18" ht="23" customHeight="1" x14ac:dyDescent="0.2"/>
    <row r="8" spans="1:18" ht="40" customHeight="1" x14ac:dyDescent="0.2">
      <c r="B8" s="173" t="s">
        <v>8</v>
      </c>
      <c r="C8" s="173"/>
      <c r="D8" s="173"/>
      <c r="E8" s="173"/>
      <c r="F8" s="173"/>
      <c r="G8" s="173"/>
      <c r="H8" s="138"/>
    </row>
    <row r="9" spans="1:18" ht="25" customHeight="1" x14ac:dyDescent="0.2">
      <c r="A9" s="7"/>
      <c r="B9" s="7"/>
      <c r="C9" s="7"/>
      <c r="D9" s="7"/>
      <c r="E9" s="7"/>
      <c r="F9" s="7"/>
      <c r="G9" s="7"/>
      <c r="H9" s="7"/>
      <c r="I9" s="7"/>
      <c r="J9" s="7"/>
      <c r="K9" s="7"/>
      <c r="L9" s="7"/>
      <c r="M9" s="7"/>
      <c r="N9" s="7"/>
      <c r="O9" s="7"/>
      <c r="P9" s="7"/>
      <c r="Q9" s="7"/>
      <c r="R9" s="7"/>
    </row>
    <row r="10" spans="1:18" ht="25" customHeight="1" x14ac:dyDescent="0.2">
      <c r="A10" s="7"/>
      <c r="B10" s="8" t="s">
        <v>9</v>
      </c>
      <c r="C10" s="9"/>
      <c r="D10" s="9"/>
      <c r="E10" s="353"/>
      <c r="F10" s="354"/>
      <c r="G10" s="225"/>
      <c r="H10" s="226"/>
      <c r="I10" s="10" t="s">
        <v>10</v>
      </c>
      <c r="J10" s="11"/>
      <c r="K10" s="7"/>
      <c r="L10" s="7"/>
      <c r="M10" s="7"/>
      <c r="N10" s="7"/>
      <c r="O10" s="7"/>
    </row>
    <row r="11" spans="1:18" ht="25" customHeight="1" x14ac:dyDescent="0.2">
      <c r="A11" s="7"/>
      <c r="B11" s="355" t="s">
        <v>11</v>
      </c>
      <c r="C11" s="356"/>
      <c r="D11" s="356"/>
      <c r="E11" s="357"/>
      <c r="F11" s="358"/>
      <c r="G11" s="358"/>
      <c r="H11" s="358"/>
      <c r="I11" s="358"/>
      <c r="J11" s="359"/>
      <c r="K11" s="7"/>
      <c r="L11" s="7"/>
      <c r="M11" s="7"/>
      <c r="N11" s="7"/>
    </row>
    <row r="12" spans="1:18" ht="25" customHeight="1" x14ac:dyDescent="0.2">
      <c r="A12" s="7"/>
      <c r="B12" s="12" t="s">
        <v>12</v>
      </c>
      <c r="C12" s="13"/>
      <c r="D12" s="13"/>
      <c r="E12" s="325"/>
      <c r="F12" s="325"/>
      <c r="G12" s="325"/>
      <c r="H12" s="325"/>
      <c r="I12" s="325"/>
      <c r="J12" s="326"/>
      <c r="K12" s="7"/>
      <c r="L12" s="7"/>
      <c r="M12" s="7"/>
      <c r="N12" s="7"/>
      <c r="O12" s="7"/>
    </row>
    <row r="13" spans="1:18" ht="25" customHeight="1" x14ac:dyDescent="0.2">
      <c r="A13" s="7"/>
      <c r="B13" s="327" t="s">
        <v>13</v>
      </c>
      <c r="C13" s="328"/>
      <c r="D13" s="329"/>
      <c r="E13" s="15"/>
      <c r="F13" s="16" t="s">
        <v>14</v>
      </c>
      <c r="G13" s="16"/>
      <c r="H13" s="15"/>
      <c r="I13" s="17" t="s">
        <v>10</v>
      </c>
      <c r="J13" s="18"/>
      <c r="K13" s="7"/>
      <c r="L13" s="7"/>
      <c r="M13" s="7"/>
      <c r="N13" s="7"/>
      <c r="O13" s="7"/>
    </row>
    <row r="14" spans="1:18" ht="25" customHeight="1" x14ac:dyDescent="0.2">
      <c r="A14" s="7"/>
      <c r="B14" s="330"/>
      <c r="C14" s="284"/>
      <c r="D14" s="284"/>
      <c r="E14" s="284"/>
      <c r="F14" s="284"/>
      <c r="G14" s="284"/>
      <c r="H14" s="284"/>
      <c r="I14" s="284"/>
      <c r="J14" s="284"/>
      <c r="K14" s="7"/>
      <c r="L14" s="7"/>
      <c r="M14" s="7"/>
      <c r="N14" s="7"/>
    </row>
    <row r="15" spans="1:18" ht="25" customHeight="1" x14ac:dyDescent="0.2">
      <c r="A15" s="7"/>
      <c r="B15" s="331" t="s">
        <v>15</v>
      </c>
      <c r="C15" s="332"/>
      <c r="D15" s="333"/>
      <c r="E15" s="19"/>
      <c r="F15" s="20" t="s">
        <v>16</v>
      </c>
      <c r="G15" s="334"/>
      <c r="H15" s="335"/>
      <c r="I15" s="21" t="s">
        <v>10</v>
      </c>
      <c r="J15" s="22"/>
      <c r="K15" s="7"/>
      <c r="L15" s="7"/>
      <c r="M15" s="7"/>
      <c r="N15" s="7"/>
      <c r="O15" s="7"/>
    </row>
    <row r="16" spans="1:18" ht="25" customHeight="1" x14ac:dyDescent="0.2">
      <c r="A16" s="7"/>
      <c r="B16" s="330"/>
      <c r="C16" s="284"/>
      <c r="D16" s="284"/>
      <c r="E16" s="284"/>
      <c r="F16" s="284"/>
      <c r="G16" s="284"/>
      <c r="H16" s="284"/>
      <c r="I16" s="284"/>
      <c r="J16" s="284"/>
      <c r="K16" s="7"/>
      <c r="L16" s="7"/>
      <c r="M16" s="7"/>
      <c r="N16" s="7"/>
      <c r="O16" s="7"/>
    </row>
    <row r="17" spans="1:18" ht="25" customHeight="1" x14ac:dyDescent="0.2">
      <c r="A17" s="7"/>
      <c r="B17" s="336" t="s">
        <v>17</v>
      </c>
      <c r="C17" s="337"/>
      <c r="D17" s="338"/>
      <c r="E17" s="23"/>
      <c r="F17" s="9" t="s">
        <v>16</v>
      </c>
      <c r="G17" s="339"/>
      <c r="H17" s="340"/>
      <c r="I17" s="340"/>
      <c r="J17" s="341"/>
      <c r="K17" s="7"/>
      <c r="L17" s="7"/>
      <c r="M17" s="7"/>
      <c r="N17" s="7"/>
      <c r="O17" s="7"/>
    </row>
    <row r="18" spans="1:18" ht="25" customHeight="1" x14ac:dyDescent="0.2">
      <c r="A18" s="7"/>
      <c r="B18" s="327" t="s">
        <v>18</v>
      </c>
      <c r="C18" s="329"/>
      <c r="D18" s="329"/>
      <c r="E18" s="15"/>
      <c r="F18" s="16" t="s">
        <v>16</v>
      </c>
      <c r="G18" s="342"/>
      <c r="H18" s="343"/>
      <c r="I18" s="343"/>
      <c r="J18" s="344"/>
      <c r="K18" s="7"/>
      <c r="L18" s="7"/>
      <c r="M18" s="7"/>
      <c r="N18" s="7"/>
      <c r="O18" s="7"/>
    </row>
    <row r="19" spans="1:18" x14ac:dyDescent="0.2">
      <c r="P19" s="24"/>
      <c r="Q19" s="24"/>
      <c r="R19" s="24"/>
    </row>
    <row r="21" spans="1:18" ht="40" customHeight="1" x14ac:dyDescent="0.2">
      <c r="B21" s="321" t="s">
        <v>19</v>
      </c>
      <c r="C21" s="321"/>
      <c r="D21" s="321"/>
      <c r="E21" s="321"/>
      <c r="F21" s="321"/>
      <c r="G21" s="321"/>
      <c r="H21" s="321"/>
      <c r="I21" s="321"/>
      <c r="J21" s="321"/>
      <c r="K21" s="321"/>
      <c r="L21" s="321"/>
      <c r="M21" s="321"/>
      <c r="N21" s="321"/>
      <c r="O21" s="321"/>
    </row>
    <row r="22" spans="1:18" ht="25" customHeight="1" x14ac:dyDescent="0.2"/>
    <row r="23" spans="1:18" ht="43" customHeight="1" x14ac:dyDescent="0.2">
      <c r="B23" s="173" t="s">
        <v>20</v>
      </c>
      <c r="C23" s="173"/>
      <c r="D23" s="173"/>
      <c r="E23" s="173"/>
      <c r="F23" s="173"/>
      <c r="G23" s="173"/>
      <c r="H23" s="173"/>
      <c r="I23" s="173"/>
      <c r="J23" s="173"/>
      <c r="N23" s="24"/>
      <c r="O23" s="24"/>
      <c r="P23" s="24"/>
      <c r="Q23" s="24"/>
      <c r="R23" s="24"/>
    </row>
    <row r="24" spans="1:18" ht="38" customHeight="1" x14ac:dyDescent="0.2">
      <c r="B24" s="26" t="s">
        <v>21</v>
      </c>
      <c r="C24" s="27"/>
      <c r="D24" s="27"/>
      <c r="E24" s="178" t="s">
        <v>22</v>
      </c>
      <c r="F24" s="179"/>
      <c r="G24" s="28"/>
      <c r="H24" s="28"/>
      <c r="I24" s="28"/>
      <c r="J24" s="268" t="s">
        <v>23</v>
      </c>
      <c r="K24" s="269"/>
      <c r="L24" s="322">
        <f>SUM(L31:L45)</f>
        <v>0</v>
      </c>
      <c r="M24" s="323"/>
      <c r="N24" s="24"/>
      <c r="O24" s="24"/>
      <c r="P24" s="24"/>
      <c r="Q24" s="24"/>
      <c r="R24" s="24"/>
    </row>
    <row r="25" spans="1:18" ht="46.5" customHeight="1" x14ac:dyDescent="0.2">
      <c r="B25" s="153" t="s">
        <v>24</v>
      </c>
      <c r="C25" s="154"/>
      <c r="D25" s="154"/>
      <c r="E25" s="155" t="s">
        <v>25</v>
      </c>
      <c r="F25" s="156"/>
      <c r="G25" s="24"/>
      <c r="H25" s="24"/>
      <c r="I25" s="24"/>
      <c r="J25" s="242" t="s">
        <v>26</v>
      </c>
      <c r="K25" s="243"/>
      <c r="L25" s="159">
        <f>SUMIF(E31:E45,"Clinique A de l’ISFM",L31:L45)+SUMIF(E31:E45,"Établissement de formation postgraduée avec fonction de centre",L31:L45)</f>
        <v>0</v>
      </c>
      <c r="M25" s="324"/>
      <c r="N25" s="24"/>
      <c r="O25" s="24"/>
      <c r="P25" s="24"/>
      <c r="Q25" s="24"/>
      <c r="R25" s="24"/>
    </row>
    <row r="26" spans="1:18" ht="42.75" customHeight="1" x14ac:dyDescent="0.2">
      <c r="B26" s="161" t="s">
        <v>27</v>
      </c>
      <c r="C26" s="162"/>
      <c r="D26" s="162"/>
      <c r="E26" s="163" t="s">
        <v>28</v>
      </c>
      <c r="F26" s="164"/>
      <c r="G26" s="24"/>
      <c r="H26" s="24"/>
      <c r="I26" s="24"/>
      <c r="J26" s="229" t="s">
        <v>29</v>
      </c>
      <c r="K26" s="230"/>
      <c r="L26" s="167">
        <f>SUMIF(E31:E45,"Autre établissement de formation postgraduée reconnu par l’ISFM",L31:L45)</f>
        <v>0</v>
      </c>
      <c r="M26" s="168"/>
      <c r="N26" s="24"/>
      <c r="O26" s="24"/>
      <c r="P26" s="24"/>
      <c r="Q26" s="24"/>
      <c r="R26" s="24"/>
    </row>
    <row r="27" spans="1:18" ht="13" customHeight="1" x14ac:dyDescent="0.2">
      <c r="B27" s="29"/>
      <c r="C27" s="29"/>
      <c r="D27" s="29"/>
      <c r="E27" s="30"/>
      <c r="F27" s="31"/>
      <c r="G27" s="24"/>
      <c r="H27" s="24"/>
      <c r="I27" s="24"/>
      <c r="J27" s="32"/>
      <c r="K27" s="32"/>
      <c r="L27" s="24"/>
      <c r="N27" s="24"/>
      <c r="O27" s="24"/>
      <c r="P27" s="24"/>
      <c r="Q27" s="24"/>
      <c r="R27" s="24"/>
    </row>
    <row r="28" spans="1:18" ht="40" customHeight="1" x14ac:dyDescent="0.2">
      <c r="B28" s="33"/>
      <c r="C28" s="33"/>
      <c r="D28" s="33"/>
      <c r="E28" s="30"/>
      <c r="F28" s="31"/>
      <c r="G28" s="24"/>
      <c r="H28" s="24"/>
      <c r="I28" s="24"/>
      <c r="J28" s="169" t="str">
        <f>IF(AND(L24&gt;=24,L25&gt;=12),"Vous avez documenté une pratique clinique suffisante.","ATTENTION : Vous n’avez pas documenté une pratique clinique suffisante.")</f>
        <v>ATTENTION : Vous n’avez pas documenté une pratique clinique suffisante.</v>
      </c>
      <c r="K28" s="303"/>
      <c r="L28" s="303"/>
      <c r="M28" s="304"/>
      <c r="N28" s="24"/>
      <c r="O28" s="24"/>
      <c r="P28" s="24"/>
      <c r="Q28" s="24"/>
      <c r="R28" s="24"/>
    </row>
    <row r="30" spans="1:18" ht="50" customHeight="1" x14ac:dyDescent="0.2">
      <c r="B30" s="314" t="s">
        <v>30</v>
      </c>
      <c r="C30" s="315"/>
      <c r="D30" s="315"/>
      <c r="E30" s="316" t="s">
        <v>31</v>
      </c>
      <c r="F30" s="317"/>
      <c r="G30" s="317"/>
      <c r="H30" s="34" t="s">
        <v>32</v>
      </c>
      <c r="I30" s="34" t="s">
        <v>33</v>
      </c>
      <c r="J30" s="34" t="s">
        <v>34</v>
      </c>
      <c r="K30" s="34" t="s">
        <v>35</v>
      </c>
      <c r="L30" s="34" t="s">
        <v>36</v>
      </c>
      <c r="M30" s="35" t="s">
        <v>10</v>
      </c>
      <c r="N30" s="24"/>
      <c r="O30" s="24"/>
      <c r="P30" s="24"/>
      <c r="Q30" s="24"/>
      <c r="R30" s="24"/>
    </row>
    <row r="31" spans="1:18" ht="25" customHeight="1" x14ac:dyDescent="0.2">
      <c r="B31" s="318"/>
      <c r="C31" s="319"/>
      <c r="D31" s="319"/>
      <c r="E31" s="224" t="s">
        <v>37</v>
      </c>
      <c r="F31" s="320"/>
      <c r="G31" s="320"/>
      <c r="H31" s="37"/>
      <c r="I31" s="38"/>
      <c r="J31" s="38"/>
      <c r="K31" s="36"/>
      <c r="L31" s="39"/>
      <c r="M31" s="40"/>
    </row>
    <row r="32" spans="1:18" ht="25" customHeight="1" x14ac:dyDescent="0.2">
      <c r="B32" s="310"/>
      <c r="C32" s="184"/>
      <c r="D32" s="184"/>
      <c r="E32" s="217" t="s">
        <v>38</v>
      </c>
      <c r="F32" s="308"/>
      <c r="G32" s="308"/>
      <c r="H32" s="43"/>
      <c r="I32" s="44"/>
      <c r="J32" s="44"/>
      <c r="K32" s="36"/>
      <c r="L32" s="39"/>
      <c r="M32" s="14"/>
    </row>
    <row r="33" spans="2:13" ht="25" customHeight="1" x14ac:dyDescent="0.2">
      <c r="B33" s="310"/>
      <c r="C33" s="184"/>
      <c r="D33" s="184"/>
      <c r="E33" s="217" t="s">
        <v>39</v>
      </c>
      <c r="F33" s="308"/>
      <c r="G33" s="308"/>
      <c r="H33" s="37"/>
      <c r="I33" s="38"/>
      <c r="J33" s="38"/>
      <c r="K33" s="36"/>
      <c r="L33" s="39"/>
      <c r="M33" s="14"/>
    </row>
    <row r="34" spans="2:13" ht="25" customHeight="1" x14ac:dyDescent="0.2">
      <c r="B34" s="310"/>
      <c r="C34" s="184"/>
      <c r="D34" s="184"/>
      <c r="E34" s="217" t="s">
        <v>38</v>
      </c>
      <c r="F34" s="308"/>
      <c r="G34" s="308"/>
      <c r="H34" s="43"/>
      <c r="I34" s="44"/>
      <c r="J34" s="44"/>
      <c r="K34" s="36"/>
      <c r="L34" s="39"/>
      <c r="M34" s="14"/>
    </row>
    <row r="35" spans="2:13" ht="25" customHeight="1" x14ac:dyDescent="0.2">
      <c r="B35" s="310"/>
      <c r="C35" s="184"/>
      <c r="D35" s="184"/>
      <c r="E35" s="217" t="s">
        <v>37</v>
      </c>
      <c r="F35" s="308"/>
      <c r="G35" s="308"/>
      <c r="H35" s="43"/>
      <c r="I35" s="44"/>
      <c r="J35" s="44"/>
      <c r="K35" s="36"/>
      <c r="L35" s="39"/>
      <c r="M35" s="14"/>
    </row>
    <row r="36" spans="2:13" ht="25" customHeight="1" x14ac:dyDescent="0.2">
      <c r="B36" s="307"/>
      <c r="C36" s="308"/>
      <c r="D36" s="309"/>
      <c r="E36" s="217"/>
      <c r="F36" s="308"/>
      <c r="G36" s="308"/>
      <c r="H36" s="43"/>
      <c r="I36" s="44"/>
      <c r="J36" s="44"/>
      <c r="K36" s="36"/>
      <c r="L36" s="39"/>
      <c r="M36" s="14"/>
    </row>
    <row r="37" spans="2:13" ht="25" customHeight="1" x14ac:dyDescent="0.2">
      <c r="B37" s="310"/>
      <c r="C37" s="184"/>
      <c r="D37" s="184"/>
      <c r="E37" s="217"/>
      <c r="F37" s="308"/>
      <c r="G37" s="308"/>
      <c r="H37" s="43"/>
      <c r="I37" s="44"/>
      <c r="J37" s="44"/>
      <c r="K37" s="36"/>
      <c r="L37" s="39"/>
      <c r="M37" s="14"/>
    </row>
    <row r="38" spans="2:13" ht="25" customHeight="1" x14ac:dyDescent="0.2">
      <c r="B38" s="307"/>
      <c r="C38" s="308"/>
      <c r="D38" s="309"/>
      <c r="E38" s="217"/>
      <c r="F38" s="308"/>
      <c r="G38" s="308"/>
      <c r="H38" s="43"/>
      <c r="I38" s="44"/>
      <c r="J38" s="44"/>
      <c r="K38" s="36"/>
      <c r="L38" s="39"/>
      <c r="M38" s="14"/>
    </row>
    <row r="39" spans="2:13" ht="25" customHeight="1" x14ac:dyDescent="0.2">
      <c r="B39" s="307"/>
      <c r="C39" s="308"/>
      <c r="D39" s="309"/>
      <c r="E39" s="217"/>
      <c r="F39" s="308"/>
      <c r="G39" s="308"/>
      <c r="H39" s="43"/>
      <c r="I39" s="44"/>
      <c r="J39" s="44"/>
      <c r="K39" s="36"/>
      <c r="L39" s="39"/>
      <c r="M39" s="14"/>
    </row>
    <row r="40" spans="2:13" ht="25" customHeight="1" x14ac:dyDescent="0.2">
      <c r="B40" s="307"/>
      <c r="C40" s="308"/>
      <c r="D40" s="309"/>
      <c r="E40" s="217"/>
      <c r="F40" s="308"/>
      <c r="G40" s="308"/>
      <c r="H40" s="43"/>
      <c r="I40" s="44"/>
      <c r="J40" s="44"/>
      <c r="K40" s="36"/>
      <c r="L40" s="39"/>
      <c r="M40" s="14"/>
    </row>
    <row r="41" spans="2:13" ht="25" customHeight="1" x14ac:dyDescent="0.2">
      <c r="B41" s="307"/>
      <c r="C41" s="308"/>
      <c r="D41" s="309"/>
      <c r="E41" s="217"/>
      <c r="F41" s="308"/>
      <c r="G41" s="308"/>
      <c r="H41" s="43"/>
      <c r="I41" s="44"/>
      <c r="J41" s="44"/>
      <c r="K41" s="36"/>
      <c r="L41" s="39"/>
      <c r="M41" s="14"/>
    </row>
    <row r="42" spans="2:13" ht="25" customHeight="1" x14ac:dyDescent="0.2">
      <c r="B42" s="307"/>
      <c r="C42" s="308"/>
      <c r="D42" s="309"/>
      <c r="E42" s="217"/>
      <c r="F42" s="308"/>
      <c r="G42" s="308"/>
      <c r="H42" s="43"/>
      <c r="I42" s="44"/>
      <c r="J42" s="44"/>
      <c r="K42" s="36"/>
      <c r="L42" s="39"/>
      <c r="M42" s="14"/>
    </row>
    <row r="43" spans="2:13" ht="25" customHeight="1" x14ac:dyDescent="0.2">
      <c r="B43" s="310"/>
      <c r="C43" s="184"/>
      <c r="D43" s="184"/>
      <c r="E43" s="217"/>
      <c r="F43" s="308"/>
      <c r="G43" s="308"/>
      <c r="H43" s="43"/>
      <c r="I43" s="44"/>
      <c r="J43" s="44"/>
      <c r="K43" s="36"/>
      <c r="L43" s="39"/>
      <c r="M43" s="14"/>
    </row>
    <row r="44" spans="2:13" ht="25" customHeight="1" x14ac:dyDescent="0.2">
      <c r="B44" s="310"/>
      <c r="C44" s="184"/>
      <c r="D44" s="184"/>
      <c r="E44" s="217"/>
      <c r="F44" s="308"/>
      <c r="G44" s="308"/>
      <c r="H44" s="43"/>
      <c r="I44" s="44"/>
      <c r="J44" s="44"/>
      <c r="K44" s="36"/>
      <c r="L44" s="39"/>
      <c r="M44" s="14"/>
    </row>
    <row r="45" spans="2:13" ht="25" customHeight="1" x14ac:dyDescent="0.2">
      <c r="B45" s="311"/>
      <c r="C45" s="188"/>
      <c r="D45" s="188"/>
      <c r="E45" s="220"/>
      <c r="F45" s="312"/>
      <c r="G45" s="312"/>
      <c r="H45" s="47"/>
      <c r="I45" s="48"/>
      <c r="J45" s="48"/>
      <c r="K45" s="49"/>
      <c r="L45" s="50"/>
      <c r="M45" s="51"/>
    </row>
    <row r="46" spans="2:13" ht="26" customHeight="1" x14ac:dyDescent="0.2">
      <c r="B46" s="313"/>
      <c r="C46" s="313"/>
      <c r="D46" s="313"/>
      <c r="E46" s="313"/>
      <c r="F46" s="313"/>
      <c r="G46" s="313"/>
      <c r="H46" s="52"/>
      <c r="I46" s="53"/>
      <c r="J46" s="54" t="s">
        <v>40</v>
      </c>
      <c r="K46" s="54">
        <f>SUM(K31:K45)</f>
        <v>0</v>
      </c>
      <c r="L46" s="55">
        <f>SUM(L31:L45)</f>
        <v>0</v>
      </c>
      <c r="M46" s="53"/>
    </row>
    <row r="47" spans="2:13" ht="26" customHeight="1" x14ac:dyDescent="0.2">
      <c r="B47" s="290" t="s">
        <v>41</v>
      </c>
      <c r="C47" s="290"/>
      <c r="D47" s="290"/>
      <c r="E47" s="290"/>
      <c r="F47" s="290"/>
      <c r="G47" s="290"/>
      <c r="H47" s="290"/>
      <c r="I47" s="290"/>
      <c r="J47" s="290"/>
      <c r="K47" s="290"/>
      <c r="L47" s="290"/>
      <c r="M47" s="56"/>
    </row>
    <row r="48" spans="2:13" ht="19" customHeight="1" x14ac:dyDescent="0.2"/>
    <row r="49" spans="2:15" ht="13" customHeight="1" x14ac:dyDescent="0.2">
      <c r="B49" s="291" t="s">
        <v>42</v>
      </c>
      <c r="C49" s="294"/>
      <c r="D49" s="295"/>
      <c r="E49" s="295"/>
      <c r="F49" s="295"/>
      <c r="G49" s="295"/>
      <c r="H49" s="295"/>
      <c r="I49" s="295"/>
      <c r="J49" s="295"/>
      <c r="K49" s="295"/>
      <c r="L49" s="295"/>
      <c r="M49" s="296"/>
      <c r="N49" s="57"/>
      <c r="O49" s="57"/>
    </row>
    <row r="50" spans="2:15" ht="14" customHeight="1" x14ac:dyDescent="0.2">
      <c r="B50" s="292"/>
      <c r="C50" s="297"/>
      <c r="D50" s="298"/>
      <c r="E50" s="298"/>
      <c r="F50" s="298"/>
      <c r="G50" s="298"/>
      <c r="H50" s="298"/>
      <c r="I50" s="298"/>
      <c r="J50" s="298"/>
      <c r="K50" s="298"/>
      <c r="L50" s="298"/>
      <c r="M50" s="299"/>
      <c r="N50" s="57"/>
      <c r="O50" s="57"/>
    </row>
    <row r="51" spans="2:15" ht="14" customHeight="1" x14ac:dyDescent="0.2">
      <c r="B51" s="292"/>
      <c r="C51" s="297"/>
      <c r="D51" s="298"/>
      <c r="E51" s="298"/>
      <c r="F51" s="298"/>
      <c r="G51" s="298"/>
      <c r="H51" s="298"/>
      <c r="I51" s="298"/>
      <c r="J51" s="298"/>
      <c r="K51" s="298"/>
      <c r="L51" s="298"/>
      <c r="M51" s="299"/>
      <c r="N51" s="57"/>
      <c r="O51" s="57"/>
    </row>
    <row r="52" spans="2:15" ht="14" customHeight="1" x14ac:dyDescent="0.2">
      <c r="B52" s="292"/>
      <c r="C52" s="297"/>
      <c r="D52" s="298"/>
      <c r="E52" s="298"/>
      <c r="F52" s="298"/>
      <c r="G52" s="298"/>
      <c r="H52" s="298"/>
      <c r="I52" s="298"/>
      <c r="J52" s="298"/>
      <c r="K52" s="298"/>
      <c r="L52" s="298"/>
      <c r="M52" s="299"/>
      <c r="N52" s="57"/>
      <c r="O52" s="57"/>
    </row>
    <row r="53" spans="2:15" ht="14" customHeight="1" x14ac:dyDescent="0.2">
      <c r="B53" s="292"/>
      <c r="C53" s="297"/>
      <c r="D53" s="298"/>
      <c r="E53" s="298"/>
      <c r="F53" s="298"/>
      <c r="G53" s="298"/>
      <c r="H53" s="298"/>
      <c r="I53" s="298"/>
      <c r="J53" s="298"/>
      <c r="K53" s="298"/>
      <c r="L53" s="298"/>
      <c r="M53" s="299"/>
      <c r="N53" s="57"/>
      <c r="O53" s="57"/>
    </row>
    <row r="54" spans="2:15" ht="14" customHeight="1" x14ac:dyDescent="0.2">
      <c r="B54" s="293"/>
      <c r="C54" s="300"/>
      <c r="D54" s="301"/>
      <c r="E54" s="301"/>
      <c r="F54" s="301"/>
      <c r="G54" s="301"/>
      <c r="H54" s="301"/>
      <c r="I54" s="301"/>
      <c r="J54" s="301"/>
      <c r="K54" s="301"/>
      <c r="L54" s="301"/>
      <c r="M54" s="302"/>
      <c r="N54" s="57"/>
      <c r="O54" s="57"/>
    </row>
    <row r="55" spans="2:15" ht="31" customHeight="1" x14ac:dyDescent="0.2">
      <c r="B55" s="58"/>
      <c r="C55" s="57"/>
      <c r="D55" s="57"/>
      <c r="E55" s="57"/>
      <c r="F55" s="57"/>
      <c r="G55" s="57"/>
      <c r="H55" s="57"/>
      <c r="I55" s="57"/>
      <c r="J55" s="57"/>
      <c r="K55" s="57"/>
      <c r="L55" s="57"/>
      <c r="M55" s="57"/>
      <c r="N55" s="57"/>
      <c r="O55" s="57"/>
    </row>
    <row r="56" spans="2:15" ht="49" customHeight="1" x14ac:dyDescent="0.2">
      <c r="B56" s="173" t="s">
        <v>43</v>
      </c>
      <c r="C56" s="173"/>
      <c r="D56" s="173"/>
      <c r="E56" s="173"/>
      <c r="F56" s="173"/>
      <c r="G56" s="173"/>
      <c r="H56" s="173"/>
      <c r="I56" s="173"/>
      <c r="J56" s="173"/>
    </row>
    <row r="57" spans="2:15" ht="49" customHeight="1" x14ac:dyDescent="0.2">
      <c r="B57" s="6"/>
      <c r="C57" s="6"/>
      <c r="D57" s="6"/>
      <c r="E57" s="6"/>
      <c r="F57" s="6"/>
      <c r="G57" s="6"/>
      <c r="H57" s="169" t="str">
        <f>IF(OR(B60="Thèse de doctorat",B60="Publication en tant que premier ou dernier auteur",B60="Exposé à un congrès scientifique en tant que premier auteur"),"Vous avez documenté au moins un travail scientifique.","ATTENTION : Vous n’avez documenté aucun travail scientifique.")</f>
        <v>Vous avez documenté au moins un travail scientifique.</v>
      </c>
      <c r="I57" s="303"/>
      <c r="J57" s="303"/>
      <c r="K57" s="304"/>
    </row>
    <row r="58" spans="2:15" ht="10" customHeight="1" x14ac:dyDescent="0.2">
      <c r="B58" s="6"/>
      <c r="C58" s="6"/>
      <c r="D58" s="6"/>
      <c r="E58" s="6"/>
      <c r="F58" s="6"/>
      <c r="G58" s="6"/>
      <c r="H58" s="6"/>
      <c r="I58" s="6"/>
      <c r="J58" s="6"/>
    </row>
    <row r="59" spans="2:15" ht="49" customHeight="1" x14ac:dyDescent="0.2">
      <c r="B59" s="145" t="s">
        <v>44</v>
      </c>
      <c r="C59" s="146"/>
      <c r="D59" s="146"/>
      <c r="E59" s="143" t="s">
        <v>45</v>
      </c>
      <c r="F59" s="146"/>
      <c r="G59" s="223"/>
      <c r="H59" s="143" t="s">
        <v>46</v>
      </c>
      <c r="I59" s="146"/>
      <c r="J59" s="223"/>
      <c r="K59" s="35" t="s">
        <v>10</v>
      </c>
    </row>
    <row r="60" spans="2:15" ht="27" customHeight="1" x14ac:dyDescent="0.2">
      <c r="B60" s="273" t="s">
        <v>47</v>
      </c>
      <c r="C60" s="274"/>
      <c r="D60" s="278"/>
      <c r="E60" s="305"/>
      <c r="F60" s="306"/>
      <c r="G60" s="306"/>
      <c r="H60" s="277"/>
      <c r="I60" s="274"/>
      <c r="J60" s="278"/>
      <c r="K60" s="59"/>
    </row>
    <row r="61" spans="2:15" ht="27" customHeight="1" x14ac:dyDescent="0.2">
      <c r="B61" s="254"/>
      <c r="C61" s="255"/>
      <c r="D61" s="259"/>
      <c r="E61" s="256"/>
      <c r="F61" s="257"/>
      <c r="G61" s="257"/>
      <c r="H61" s="279"/>
      <c r="I61" s="280"/>
      <c r="J61" s="281"/>
      <c r="K61" s="60"/>
    </row>
    <row r="62" spans="2:15" ht="25" customHeight="1" x14ac:dyDescent="0.2">
      <c r="B62" s="260"/>
      <c r="C62" s="261"/>
      <c r="D62" s="265"/>
      <c r="E62" s="262"/>
      <c r="F62" s="263"/>
      <c r="G62" s="263"/>
      <c r="H62" s="264"/>
      <c r="I62" s="261"/>
      <c r="J62" s="265"/>
      <c r="K62" s="61"/>
    </row>
    <row r="63" spans="2:15" ht="25" customHeight="1" x14ac:dyDescent="0.2">
      <c r="B63" s="28"/>
      <c r="C63" s="28"/>
      <c r="D63" s="28"/>
      <c r="E63" s="62"/>
      <c r="F63" s="62"/>
      <c r="G63" s="62"/>
      <c r="H63" s="62"/>
      <c r="I63" s="62"/>
      <c r="J63" s="62"/>
    </row>
    <row r="64" spans="2:15" ht="60" customHeight="1" x14ac:dyDescent="0.2">
      <c r="B64" s="173" t="s">
        <v>48</v>
      </c>
      <c r="C64" s="173"/>
      <c r="D64" s="173"/>
      <c r="E64" s="173"/>
      <c r="F64" s="173"/>
      <c r="G64" s="173"/>
    </row>
    <row r="65" spans="2:19" ht="16" x14ac:dyDescent="0.2">
      <c r="B65" s="282" t="s">
        <v>49</v>
      </c>
      <c r="C65" s="282"/>
      <c r="D65" s="282"/>
      <c r="E65" s="282"/>
      <c r="F65" s="282"/>
      <c r="G65" s="282"/>
      <c r="H65" s="282"/>
      <c r="I65" s="138"/>
    </row>
    <row r="67" spans="2:19" ht="50" customHeight="1" x14ac:dyDescent="0.2">
      <c r="B67" s="283" t="s">
        <v>50</v>
      </c>
      <c r="C67" s="284"/>
      <c r="D67" s="285"/>
      <c r="E67" s="286" t="str">
        <f>IF(OR(I73="Vous avez documenté un programme de formation spécialisé complet.",I90="Vous avez documenté suffisamment de crédits de formation postgraduée."),"Vous avez documenté une formation postgraduée théorique suffisante.","ATTENTION : Vous n’avez pas documenté une formation postgraduée théorique suffisante.")</f>
        <v>ATTENTION : Vous n’avez pas documenté une formation postgraduée théorique suffisante.</v>
      </c>
      <c r="F67" s="287"/>
      <c r="G67" s="288"/>
      <c r="H67" s="288"/>
      <c r="I67" s="288"/>
      <c r="J67" s="288"/>
      <c r="K67" s="288"/>
      <c r="L67" s="289"/>
    </row>
    <row r="68" spans="2:19" ht="50" customHeight="1" x14ac:dyDescent="0.2">
      <c r="B68" s="63"/>
      <c r="C68" s="63"/>
      <c r="D68" s="63"/>
      <c r="E68" s="64"/>
      <c r="F68" s="65"/>
      <c r="G68" s="28"/>
      <c r="H68" s="28"/>
      <c r="I68" s="32"/>
      <c r="J68" s="32"/>
    </row>
    <row r="69" spans="2:19" ht="20" x14ac:dyDescent="0.2">
      <c r="B69" s="266" t="s">
        <v>51</v>
      </c>
      <c r="C69" s="266"/>
      <c r="D69" s="266"/>
      <c r="E69" s="266"/>
      <c r="F69" s="266"/>
      <c r="G69" s="266"/>
    </row>
    <row r="70" spans="2:19" ht="13" customHeight="1" x14ac:dyDescent="0.2">
      <c r="B70" s="25"/>
      <c r="C70" s="25"/>
      <c r="D70" s="25"/>
      <c r="E70" s="25"/>
      <c r="F70" s="25"/>
      <c r="G70" s="25"/>
      <c r="H70" s="25"/>
      <c r="I70" s="25"/>
      <c r="J70" s="25"/>
      <c r="K70" s="25"/>
      <c r="L70" s="25"/>
      <c r="M70" s="25"/>
      <c r="N70" s="25"/>
      <c r="O70" s="25"/>
    </row>
    <row r="71" spans="2:19" ht="30" customHeight="1" x14ac:dyDescent="0.2">
      <c r="B71" s="174" t="s">
        <v>52</v>
      </c>
      <c r="C71" s="174"/>
      <c r="D71" s="174"/>
      <c r="E71" s="174"/>
      <c r="F71" s="174"/>
      <c r="G71" s="174"/>
      <c r="H71" s="174"/>
      <c r="I71" s="174"/>
      <c r="J71" s="174"/>
      <c r="K71" s="174"/>
      <c r="L71" s="174"/>
      <c r="M71" s="174"/>
      <c r="N71" s="174"/>
      <c r="O71" s="174"/>
      <c r="P71" s="174"/>
      <c r="Q71" s="174"/>
      <c r="R71" s="174"/>
      <c r="S71" s="174"/>
    </row>
    <row r="72" spans="2:19" ht="30" customHeight="1" x14ac:dyDescent="0.2">
      <c r="B72" s="66"/>
      <c r="C72" s="66"/>
      <c r="D72" s="66"/>
      <c r="E72" s="66"/>
      <c r="F72" s="66"/>
      <c r="G72" s="66"/>
      <c r="H72" s="66"/>
      <c r="I72" s="66"/>
      <c r="J72" s="66"/>
      <c r="K72" s="66"/>
      <c r="L72" s="66"/>
      <c r="M72" s="66"/>
      <c r="N72" s="66"/>
      <c r="O72" s="66"/>
      <c r="P72" s="66"/>
      <c r="Q72" s="66"/>
      <c r="R72" s="66"/>
      <c r="S72" s="66"/>
    </row>
    <row r="73" spans="2:19" ht="67" customHeight="1" x14ac:dyDescent="0.2">
      <c r="B73" s="25"/>
      <c r="C73" s="25"/>
      <c r="D73" s="25"/>
      <c r="E73" s="25"/>
      <c r="F73" s="25"/>
      <c r="G73" s="25"/>
      <c r="H73" s="25"/>
      <c r="I73" s="270" t="str">
        <f>IF(OR(K76&gt;9,K77&gt;9,K78&gt;9),"Vous avez documenté un programme de formation spécialisé complet.","Vous n’avez pas documenté un programme de formation spécialisé complet.")</f>
        <v>Vous n’avez pas documenté un programme de formation spécialisé complet.</v>
      </c>
      <c r="J73" s="271"/>
      <c r="K73" s="271"/>
      <c r="L73" s="272"/>
      <c r="M73" s="25"/>
      <c r="N73" s="25"/>
      <c r="O73" s="25"/>
    </row>
    <row r="74" spans="2:19" ht="16" customHeight="1" x14ac:dyDescent="0.2">
      <c r="B74" s="25"/>
      <c r="C74" s="25"/>
      <c r="D74" s="25"/>
      <c r="E74" s="25"/>
      <c r="F74" s="25"/>
      <c r="G74" s="25"/>
      <c r="H74" s="67"/>
      <c r="I74" s="68"/>
      <c r="J74" s="69"/>
      <c r="K74" s="69"/>
      <c r="L74" s="69"/>
      <c r="M74" s="25"/>
      <c r="N74" s="25"/>
      <c r="O74" s="25"/>
    </row>
    <row r="75" spans="2:19" ht="55" customHeight="1" x14ac:dyDescent="0.2">
      <c r="B75" s="145" t="s">
        <v>53</v>
      </c>
      <c r="C75" s="146"/>
      <c r="D75" s="146"/>
      <c r="E75" s="143" t="s">
        <v>54</v>
      </c>
      <c r="F75" s="146"/>
      <c r="G75" s="223"/>
      <c r="H75" s="143" t="s">
        <v>46</v>
      </c>
      <c r="I75" s="146"/>
      <c r="J75" s="223"/>
      <c r="K75" s="34" t="s">
        <v>55</v>
      </c>
      <c r="L75" s="35" t="s">
        <v>10</v>
      </c>
      <c r="M75" s="25"/>
      <c r="N75" s="25"/>
      <c r="O75" s="25"/>
    </row>
    <row r="76" spans="2:19" ht="25" customHeight="1" x14ac:dyDescent="0.2">
      <c r="B76" s="273"/>
      <c r="C76" s="274"/>
      <c r="D76" s="274"/>
      <c r="E76" s="275"/>
      <c r="F76" s="276"/>
      <c r="G76" s="276"/>
      <c r="H76" s="277"/>
      <c r="I76" s="274"/>
      <c r="J76" s="278"/>
      <c r="K76" s="70"/>
      <c r="L76" s="71"/>
    </row>
    <row r="77" spans="2:19" ht="25" customHeight="1" x14ac:dyDescent="0.2">
      <c r="B77" s="254"/>
      <c r="C77" s="255"/>
      <c r="D77" s="255"/>
      <c r="E77" s="256"/>
      <c r="F77" s="257"/>
      <c r="G77" s="257"/>
      <c r="H77" s="258"/>
      <c r="I77" s="255"/>
      <c r="J77" s="259"/>
      <c r="K77" s="72"/>
      <c r="L77" s="73"/>
    </row>
    <row r="78" spans="2:19" ht="25" customHeight="1" x14ac:dyDescent="0.2">
      <c r="B78" s="260"/>
      <c r="C78" s="261"/>
      <c r="D78" s="261"/>
      <c r="E78" s="262"/>
      <c r="F78" s="263"/>
      <c r="G78" s="263"/>
      <c r="H78" s="264"/>
      <c r="I78" s="261"/>
      <c r="J78" s="265"/>
      <c r="K78" s="74"/>
      <c r="L78" s="75"/>
    </row>
    <row r="79" spans="2:19" ht="25" customHeight="1" x14ac:dyDescent="0.2">
      <c r="B79" s="76"/>
      <c r="C79" s="77"/>
      <c r="D79" s="77"/>
      <c r="E79" s="76"/>
      <c r="F79" s="77"/>
      <c r="G79" s="77"/>
      <c r="H79" s="76"/>
      <c r="I79" s="77"/>
      <c r="J79" s="77"/>
      <c r="K79" s="53"/>
      <c r="L79" s="78"/>
    </row>
    <row r="80" spans="2:19" ht="29" customHeight="1" x14ac:dyDescent="0.2">
      <c r="B80" s="266" t="s">
        <v>56</v>
      </c>
      <c r="C80" s="266"/>
      <c r="D80" s="266"/>
      <c r="E80" s="266"/>
      <c r="F80" s="266"/>
      <c r="G80" s="266"/>
      <c r="H80" s="25"/>
      <c r="I80" s="25"/>
      <c r="J80" s="25"/>
      <c r="K80" s="25"/>
      <c r="L80" s="25"/>
      <c r="M80" s="25"/>
      <c r="N80" s="25"/>
      <c r="O80" s="25"/>
    </row>
    <row r="81" spans="2:19" ht="25" customHeight="1" x14ac:dyDescent="0.2">
      <c r="B81" s="76"/>
      <c r="C81" s="77"/>
      <c r="D81" s="77"/>
      <c r="E81" s="76"/>
      <c r="F81" s="77"/>
      <c r="G81" s="77"/>
      <c r="H81" s="76"/>
      <c r="I81" s="77"/>
      <c r="J81" s="77"/>
      <c r="K81" s="53"/>
      <c r="L81" s="78"/>
      <c r="M81" s="24"/>
      <c r="N81" s="24"/>
    </row>
    <row r="82" spans="2:19" ht="48" customHeight="1" x14ac:dyDescent="0.2">
      <c r="B82" s="26" t="s">
        <v>57</v>
      </c>
      <c r="C82" s="27"/>
      <c r="D82" s="27"/>
      <c r="E82" s="267" t="s">
        <v>58</v>
      </c>
      <c r="F82" s="179"/>
      <c r="G82" s="28"/>
      <c r="H82" s="28"/>
      <c r="I82" s="268" t="s">
        <v>59</v>
      </c>
      <c r="J82" s="269"/>
      <c r="K82" s="248">
        <f>SUM(K84+K85+K88)</f>
        <v>240</v>
      </c>
      <c r="L82" s="249"/>
      <c r="M82" s="24"/>
      <c r="N82" s="24"/>
    </row>
    <row r="83" spans="2:19" ht="87" customHeight="1" x14ac:dyDescent="0.2">
      <c r="B83" s="250" t="s">
        <v>60</v>
      </c>
      <c r="C83" s="251"/>
      <c r="D83" s="251"/>
      <c r="E83" s="241">
        <v>3</v>
      </c>
      <c r="F83" s="156"/>
      <c r="G83" s="24"/>
      <c r="H83" s="24"/>
      <c r="I83" s="242" t="s">
        <v>61</v>
      </c>
      <c r="J83" s="243"/>
      <c r="K83" s="252" t="str">
        <f>IF(AND(K94="Oui", I133="Oui", K168="Oui"), "Oui", "Non")</f>
        <v>Non</v>
      </c>
      <c r="L83" s="253"/>
      <c r="M83" s="24"/>
      <c r="N83" s="24"/>
    </row>
    <row r="84" spans="2:19" ht="71" customHeight="1" x14ac:dyDescent="0.2">
      <c r="B84" s="250" t="s">
        <v>62</v>
      </c>
      <c r="C84" s="251"/>
      <c r="D84" s="251"/>
      <c r="E84" s="241">
        <v>40</v>
      </c>
      <c r="F84" s="156"/>
      <c r="G84" s="24"/>
      <c r="H84" s="24"/>
      <c r="I84" s="242" t="s">
        <v>63</v>
      </c>
      <c r="J84" s="243"/>
      <c r="K84" s="244">
        <f>G94</f>
        <v>90</v>
      </c>
      <c r="L84" s="245"/>
      <c r="M84" s="24"/>
      <c r="N84" s="24"/>
    </row>
    <row r="85" spans="2:19" ht="91.5" customHeight="1" x14ac:dyDescent="0.2">
      <c r="B85" s="236" t="s">
        <v>64</v>
      </c>
      <c r="C85" s="237"/>
      <c r="D85" s="80" t="s">
        <v>65</v>
      </c>
      <c r="E85" s="241">
        <v>80</v>
      </c>
      <c r="F85" s="156"/>
      <c r="G85" s="24"/>
      <c r="H85" s="24"/>
      <c r="I85" s="242" t="s">
        <v>66</v>
      </c>
      <c r="J85" s="243"/>
      <c r="K85" s="244">
        <f>I129</f>
        <v>150</v>
      </c>
      <c r="L85" s="245"/>
      <c r="M85" s="24"/>
      <c r="N85" s="24"/>
    </row>
    <row r="86" spans="2:19" ht="77" customHeight="1" x14ac:dyDescent="0.2">
      <c r="B86" s="238"/>
      <c r="C86" s="175"/>
      <c r="D86" s="80" t="s">
        <v>67</v>
      </c>
      <c r="E86" s="241">
        <v>20</v>
      </c>
      <c r="F86" s="156"/>
      <c r="G86" s="24"/>
      <c r="H86" s="24"/>
      <c r="I86" s="157" t="s">
        <v>68</v>
      </c>
      <c r="J86" s="158"/>
      <c r="K86" s="246">
        <f>I130</f>
        <v>50</v>
      </c>
      <c r="L86" s="247"/>
      <c r="M86" s="24"/>
      <c r="N86" s="24"/>
    </row>
    <row r="87" spans="2:19" ht="77" customHeight="1" x14ac:dyDescent="0.2">
      <c r="B87" s="239"/>
      <c r="C87" s="240"/>
      <c r="D87" s="80" t="s">
        <v>69</v>
      </c>
      <c r="E87" s="241">
        <v>20</v>
      </c>
      <c r="F87" s="156"/>
      <c r="G87" s="24"/>
      <c r="H87" s="24"/>
      <c r="I87" s="157" t="s">
        <v>70</v>
      </c>
      <c r="J87" s="158"/>
      <c r="K87" s="246">
        <f>I131</f>
        <v>50</v>
      </c>
      <c r="L87" s="247"/>
      <c r="M87" s="24"/>
      <c r="N87" s="24"/>
    </row>
    <row r="88" spans="2:19" ht="80" customHeight="1" x14ac:dyDescent="0.2">
      <c r="B88" s="165" t="s">
        <v>71</v>
      </c>
      <c r="C88" s="227"/>
      <c r="D88" s="227"/>
      <c r="E88" s="228">
        <v>60</v>
      </c>
      <c r="F88" s="164"/>
      <c r="G88" s="24"/>
      <c r="H88" s="24"/>
      <c r="I88" s="229" t="s">
        <v>72</v>
      </c>
      <c r="J88" s="230"/>
      <c r="K88" s="231">
        <f>G168</f>
        <v>0</v>
      </c>
      <c r="L88" s="232"/>
      <c r="M88" s="24"/>
      <c r="N88" s="24"/>
    </row>
    <row r="89" spans="2:19" ht="25" customHeight="1" x14ac:dyDescent="0.2">
      <c r="B89" s="82"/>
      <c r="C89" s="82"/>
      <c r="D89" s="82"/>
      <c r="M89" s="24"/>
      <c r="N89" s="24"/>
    </row>
    <row r="90" spans="2:19" ht="57" customHeight="1" x14ac:dyDescent="0.2">
      <c r="B90" s="82"/>
      <c r="C90" s="82"/>
      <c r="D90" s="82"/>
      <c r="I90" s="169" t="str">
        <f>IF(AND(K82&gt;=180,K83="Oui",K84&gt;=40,K85&gt;=80,K86&gt;=20,K87&gt;=20,K88&gt;=60),"Vous avez documenté suffisamment de crédits de formation postgraduée.","ATTENTION : Vous n’avez pas documenté suffisamment de crédits de formation postgraduée.")</f>
        <v>ATTENTION : Vous n’avez pas documenté suffisamment de crédits de formation postgraduée.</v>
      </c>
      <c r="J90" s="233"/>
      <c r="K90" s="233"/>
      <c r="L90" s="234"/>
      <c r="M90" s="24"/>
      <c r="N90" s="24"/>
    </row>
    <row r="91" spans="2:19" ht="25" customHeight="1" x14ac:dyDescent="0.2">
      <c r="B91" s="25"/>
      <c r="C91" s="81"/>
      <c r="D91" s="81"/>
      <c r="E91" s="25"/>
      <c r="F91" s="81"/>
      <c r="G91" s="81"/>
      <c r="H91" s="25"/>
      <c r="I91" s="81"/>
      <c r="J91" s="81"/>
      <c r="K91" s="67"/>
      <c r="L91" s="25"/>
    </row>
    <row r="92" spans="2:19" ht="38" customHeight="1" x14ac:dyDescent="0.2">
      <c r="B92" s="235" t="s">
        <v>73</v>
      </c>
      <c r="C92" s="235"/>
      <c r="D92" s="235"/>
      <c r="E92" s="235"/>
      <c r="F92" s="235"/>
      <c r="L92" s="83"/>
      <c r="M92" s="83"/>
      <c r="N92" s="83"/>
      <c r="O92" s="83"/>
    </row>
    <row r="93" spans="2:19" ht="13" customHeight="1" x14ac:dyDescent="0.2">
      <c r="L93" s="25"/>
      <c r="M93" s="25"/>
      <c r="N93" s="25"/>
      <c r="O93" s="25"/>
    </row>
    <row r="94" spans="2:19" ht="58" customHeight="1" x14ac:dyDescent="0.2">
      <c r="B94" s="84" t="s">
        <v>74</v>
      </c>
      <c r="C94" s="85">
        <v>40</v>
      </c>
      <c r="D94" s="86"/>
      <c r="E94" s="193" t="s">
        <v>75</v>
      </c>
      <c r="F94" s="194"/>
      <c r="G94" s="87">
        <f>SUM(P97:P115)</f>
        <v>90</v>
      </c>
      <c r="I94" s="193" t="s">
        <v>76</v>
      </c>
      <c r="J94" s="195"/>
      <c r="K94" s="87" t="str">
        <f>IF(AND(COUNTIF(B97:B115,"Connaissances générales")&gt;0,COUNTIF(B97:B115,"Connaissances juridiques de base")&gt;0,COUNTIF(B97:B115,"Connaissances en droit pénal")&gt;0),"Oui","Non")</f>
        <v>Oui</v>
      </c>
      <c r="L94" s="88"/>
      <c r="M94" s="89"/>
      <c r="N94" s="196" t="str">
        <f>IF(AND(G94&gt;=40,K94="Oui"),"Vous avez documenté suffisamment de crédits dans ce domaine.","ATTENTION : Vous n’avez pas documenté suffisamment de crédits dans ce domaine.")</f>
        <v>Vous avez documenté suffisamment de crédits dans ce domaine.</v>
      </c>
      <c r="O94" s="170"/>
      <c r="P94" s="170"/>
      <c r="Q94" s="171"/>
      <c r="R94" s="24"/>
      <c r="S94" s="24"/>
    </row>
    <row r="95" spans="2:19" ht="12" customHeight="1" x14ac:dyDescent="0.2"/>
    <row r="96" spans="2:19" ht="53" customHeight="1" x14ac:dyDescent="0.2">
      <c r="B96" s="90" t="s">
        <v>77</v>
      </c>
      <c r="C96" s="34" t="s">
        <v>78</v>
      </c>
      <c r="D96" s="197" t="s">
        <v>79</v>
      </c>
      <c r="E96" s="198"/>
      <c r="F96" s="197" t="s">
        <v>80</v>
      </c>
      <c r="G96" s="198"/>
      <c r="H96" s="198"/>
      <c r="I96" s="143" t="s">
        <v>81</v>
      </c>
      <c r="J96" s="146"/>
      <c r="K96" s="223"/>
      <c r="L96" s="197" t="s">
        <v>82</v>
      </c>
      <c r="M96" s="198"/>
      <c r="N96" s="34" t="s">
        <v>33</v>
      </c>
      <c r="O96" s="34" t="s">
        <v>34</v>
      </c>
      <c r="P96" s="34" t="s">
        <v>83</v>
      </c>
      <c r="Q96" s="35" t="s">
        <v>10</v>
      </c>
      <c r="R96" s="24"/>
    </row>
    <row r="97" spans="2:17" ht="25" customHeight="1" x14ac:dyDescent="0.2">
      <c r="B97" s="41" t="s">
        <v>84</v>
      </c>
      <c r="C97" s="42"/>
      <c r="D97" s="184"/>
      <c r="E97" s="185"/>
      <c r="F97" s="184"/>
      <c r="G97" s="185"/>
      <c r="H97" s="185"/>
      <c r="I97" s="224"/>
      <c r="J97" s="225"/>
      <c r="K97" s="226"/>
      <c r="L97" s="186"/>
      <c r="M97" s="187"/>
      <c r="N97" s="91"/>
      <c r="O97" s="91"/>
      <c r="P97" s="39">
        <v>34</v>
      </c>
      <c r="Q97" s="14"/>
    </row>
    <row r="98" spans="2:17" ht="25" customHeight="1" x14ac:dyDescent="0.2">
      <c r="B98" s="41" t="s">
        <v>85</v>
      </c>
      <c r="C98" s="42"/>
      <c r="D98" s="184"/>
      <c r="E98" s="185"/>
      <c r="F98" s="184"/>
      <c r="G98" s="185"/>
      <c r="H98" s="185"/>
      <c r="I98" s="217"/>
      <c r="J98" s="218"/>
      <c r="K98" s="219"/>
      <c r="L98" s="186"/>
      <c r="M98" s="187"/>
      <c r="N98" s="91"/>
      <c r="O98" s="91"/>
      <c r="P98" s="39">
        <v>56</v>
      </c>
      <c r="Q98" s="14"/>
    </row>
    <row r="99" spans="2:17" ht="25" customHeight="1" x14ac:dyDescent="0.2">
      <c r="B99" s="41" t="s">
        <v>85</v>
      </c>
      <c r="C99" s="42"/>
      <c r="D99" s="184"/>
      <c r="E99" s="185"/>
      <c r="F99" s="184"/>
      <c r="G99" s="185"/>
      <c r="H99" s="185"/>
      <c r="I99" s="217"/>
      <c r="J99" s="218"/>
      <c r="K99" s="219"/>
      <c r="L99" s="186"/>
      <c r="M99" s="187"/>
      <c r="N99" s="91"/>
      <c r="O99" s="91"/>
      <c r="P99" s="39"/>
      <c r="Q99" s="14"/>
    </row>
    <row r="100" spans="2:17" ht="25" customHeight="1" x14ac:dyDescent="0.2">
      <c r="B100" s="41" t="s">
        <v>86</v>
      </c>
      <c r="C100" s="42"/>
      <c r="D100" s="184"/>
      <c r="E100" s="185"/>
      <c r="F100" s="184"/>
      <c r="G100" s="185"/>
      <c r="H100" s="185"/>
      <c r="I100" s="217"/>
      <c r="J100" s="218"/>
      <c r="K100" s="219"/>
      <c r="L100" s="186"/>
      <c r="M100" s="187"/>
      <c r="N100" s="91"/>
      <c r="O100" s="91"/>
      <c r="P100" s="39"/>
      <c r="Q100" s="14"/>
    </row>
    <row r="101" spans="2:17" ht="25" customHeight="1" x14ac:dyDescent="0.2">
      <c r="B101" s="41"/>
      <c r="C101" s="42"/>
      <c r="D101" s="184"/>
      <c r="E101" s="185"/>
      <c r="F101" s="184"/>
      <c r="G101" s="185"/>
      <c r="H101" s="185"/>
      <c r="I101" s="217"/>
      <c r="J101" s="218"/>
      <c r="K101" s="219"/>
      <c r="L101" s="186"/>
      <c r="M101" s="187"/>
      <c r="N101" s="91"/>
      <c r="O101" s="91"/>
      <c r="P101" s="39"/>
      <c r="Q101" s="14"/>
    </row>
    <row r="102" spans="2:17" ht="25" customHeight="1" x14ac:dyDescent="0.2">
      <c r="B102" s="41" t="s">
        <v>85</v>
      </c>
      <c r="C102" s="42"/>
      <c r="D102" s="184"/>
      <c r="E102" s="185"/>
      <c r="F102" s="184"/>
      <c r="G102" s="185"/>
      <c r="H102" s="185"/>
      <c r="I102" s="217"/>
      <c r="J102" s="218"/>
      <c r="K102" s="219"/>
      <c r="L102" s="186"/>
      <c r="M102" s="187"/>
      <c r="N102" s="91"/>
      <c r="O102" s="91"/>
      <c r="P102" s="39"/>
      <c r="Q102" s="14"/>
    </row>
    <row r="103" spans="2:17" ht="25" customHeight="1" x14ac:dyDescent="0.2">
      <c r="B103" s="41"/>
      <c r="C103" s="42"/>
      <c r="D103" s="184"/>
      <c r="E103" s="185"/>
      <c r="F103" s="184"/>
      <c r="G103" s="185"/>
      <c r="H103" s="185"/>
      <c r="I103" s="217"/>
      <c r="J103" s="218"/>
      <c r="K103" s="219"/>
      <c r="L103" s="186"/>
      <c r="M103" s="187"/>
      <c r="N103" s="91"/>
      <c r="O103" s="91"/>
      <c r="P103" s="39"/>
      <c r="Q103" s="14"/>
    </row>
    <row r="104" spans="2:17" ht="25" customHeight="1" x14ac:dyDescent="0.2">
      <c r="B104" s="41"/>
      <c r="C104" s="42"/>
      <c r="D104" s="184"/>
      <c r="E104" s="185"/>
      <c r="F104" s="184"/>
      <c r="G104" s="185"/>
      <c r="H104" s="185"/>
      <c r="I104" s="217"/>
      <c r="J104" s="218"/>
      <c r="K104" s="219"/>
      <c r="L104" s="186"/>
      <c r="M104" s="187"/>
      <c r="N104" s="91"/>
      <c r="O104" s="91"/>
      <c r="P104" s="39"/>
      <c r="Q104" s="14"/>
    </row>
    <row r="105" spans="2:17" ht="25" customHeight="1" x14ac:dyDescent="0.2">
      <c r="B105" s="41"/>
      <c r="C105" s="42"/>
      <c r="D105" s="184"/>
      <c r="E105" s="185"/>
      <c r="F105" s="184"/>
      <c r="G105" s="185"/>
      <c r="H105" s="185"/>
      <c r="I105" s="217"/>
      <c r="J105" s="218"/>
      <c r="K105" s="219"/>
      <c r="L105" s="186"/>
      <c r="M105" s="187"/>
      <c r="N105" s="91"/>
      <c r="O105" s="91"/>
      <c r="P105" s="39"/>
      <c r="Q105" s="14"/>
    </row>
    <row r="106" spans="2:17" ht="25" customHeight="1" x14ac:dyDescent="0.2">
      <c r="B106" s="41"/>
      <c r="C106" s="42"/>
      <c r="D106" s="184"/>
      <c r="E106" s="185"/>
      <c r="F106" s="184"/>
      <c r="G106" s="185"/>
      <c r="H106" s="185"/>
      <c r="I106" s="217"/>
      <c r="J106" s="218"/>
      <c r="K106" s="219"/>
      <c r="L106" s="186"/>
      <c r="M106" s="187"/>
      <c r="N106" s="91"/>
      <c r="O106" s="91"/>
      <c r="P106" s="39"/>
      <c r="Q106" s="14"/>
    </row>
    <row r="107" spans="2:17" ht="25" customHeight="1" x14ac:dyDescent="0.2">
      <c r="B107" s="41"/>
      <c r="C107" s="42"/>
      <c r="D107" s="184"/>
      <c r="E107" s="185"/>
      <c r="F107" s="184"/>
      <c r="G107" s="185"/>
      <c r="H107" s="185"/>
      <c r="I107" s="217"/>
      <c r="J107" s="218"/>
      <c r="K107" s="219"/>
      <c r="L107" s="186"/>
      <c r="M107" s="187"/>
      <c r="N107" s="91"/>
      <c r="O107" s="91"/>
      <c r="P107" s="39"/>
      <c r="Q107" s="14"/>
    </row>
    <row r="108" spans="2:17" ht="25" customHeight="1" x14ac:dyDescent="0.2">
      <c r="B108" s="41"/>
      <c r="C108" s="42"/>
      <c r="D108" s="184"/>
      <c r="E108" s="185"/>
      <c r="F108" s="184"/>
      <c r="G108" s="185"/>
      <c r="H108" s="185"/>
      <c r="I108" s="217"/>
      <c r="J108" s="218"/>
      <c r="K108" s="219"/>
      <c r="L108" s="186"/>
      <c r="M108" s="187"/>
      <c r="N108" s="91"/>
      <c r="O108" s="91"/>
      <c r="P108" s="39"/>
      <c r="Q108" s="14"/>
    </row>
    <row r="109" spans="2:17" ht="25" customHeight="1" x14ac:dyDescent="0.2">
      <c r="B109" s="41"/>
      <c r="C109" s="42"/>
      <c r="D109" s="184"/>
      <c r="E109" s="185"/>
      <c r="F109" s="184"/>
      <c r="G109" s="185"/>
      <c r="H109" s="185"/>
      <c r="I109" s="217"/>
      <c r="J109" s="218"/>
      <c r="K109" s="219"/>
      <c r="L109" s="186"/>
      <c r="M109" s="187"/>
      <c r="N109" s="91"/>
      <c r="O109" s="91"/>
      <c r="P109" s="39"/>
      <c r="Q109" s="14"/>
    </row>
    <row r="110" spans="2:17" ht="25" customHeight="1" x14ac:dyDescent="0.2">
      <c r="B110" s="41"/>
      <c r="C110" s="42"/>
      <c r="D110" s="184"/>
      <c r="E110" s="185"/>
      <c r="F110" s="184"/>
      <c r="G110" s="185"/>
      <c r="H110" s="185"/>
      <c r="I110" s="217"/>
      <c r="J110" s="218"/>
      <c r="K110" s="219"/>
      <c r="L110" s="186"/>
      <c r="M110" s="187"/>
      <c r="N110" s="91"/>
      <c r="O110" s="91"/>
      <c r="P110" s="39"/>
      <c r="Q110" s="14"/>
    </row>
    <row r="111" spans="2:17" ht="25" customHeight="1" x14ac:dyDescent="0.2">
      <c r="B111" s="41"/>
      <c r="C111" s="42"/>
      <c r="D111" s="184"/>
      <c r="E111" s="185"/>
      <c r="F111" s="184"/>
      <c r="G111" s="185"/>
      <c r="H111" s="185"/>
      <c r="I111" s="217"/>
      <c r="J111" s="218"/>
      <c r="K111" s="219"/>
      <c r="L111" s="186"/>
      <c r="M111" s="187"/>
      <c r="N111" s="91"/>
      <c r="O111" s="91"/>
      <c r="P111" s="39"/>
      <c r="Q111" s="14"/>
    </row>
    <row r="112" spans="2:17" ht="25" customHeight="1" x14ac:dyDescent="0.2">
      <c r="B112" s="41"/>
      <c r="C112" s="42"/>
      <c r="D112" s="184"/>
      <c r="E112" s="185"/>
      <c r="F112" s="184"/>
      <c r="G112" s="185"/>
      <c r="H112" s="185"/>
      <c r="I112" s="217"/>
      <c r="J112" s="218"/>
      <c r="K112" s="219"/>
      <c r="L112" s="186"/>
      <c r="M112" s="187"/>
      <c r="N112" s="91"/>
      <c r="O112" s="91"/>
      <c r="P112" s="39"/>
      <c r="Q112" s="14"/>
    </row>
    <row r="113" spans="2:17" ht="25" customHeight="1" x14ac:dyDescent="0.2">
      <c r="B113" s="41"/>
      <c r="C113" s="42"/>
      <c r="D113" s="184"/>
      <c r="E113" s="185"/>
      <c r="F113" s="184"/>
      <c r="G113" s="185"/>
      <c r="H113" s="185"/>
      <c r="I113" s="217"/>
      <c r="J113" s="218"/>
      <c r="K113" s="219"/>
      <c r="L113" s="186"/>
      <c r="M113" s="187"/>
      <c r="N113" s="91"/>
      <c r="O113" s="91"/>
      <c r="P113" s="39"/>
      <c r="Q113" s="14"/>
    </row>
    <row r="114" spans="2:17" ht="25" customHeight="1" x14ac:dyDescent="0.2">
      <c r="B114" s="41"/>
      <c r="C114" s="42"/>
      <c r="D114" s="184"/>
      <c r="E114" s="185"/>
      <c r="F114" s="184"/>
      <c r="G114" s="185"/>
      <c r="H114" s="185"/>
      <c r="I114" s="217"/>
      <c r="J114" s="218"/>
      <c r="K114" s="219"/>
      <c r="L114" s="186"/>
      <c r="M114" s="187"/>
      <c r="N114" s="91"/>
      <c r="O114" s="91"/>
      <c r="P114" s="39"/>
      <c r="Q114" s="14"/>
    </row>
    <row r="115" spans="2:17" ht="25" customHeight="1" x14ac:dyDescent="0.2">
      <c r="B115" s="45"/>
      <c r="C115" s="46"/>
      <c r="D115" s="188"/>
      <c r="E115" s="189"/>
      <c r="F115" s="188"/>
      <c r="G115" s="189"/>
      <c r="H115" s="189"/>
      <c r="I115" s="220"/>
      <c r="J115" s="221"/>
      <c r="K115" s="222"/>
      <c r="L115" s="190"/>
      <c r="M115" s="191"/>
      <c r="N115" s="92"/>
      <c r="O115" s="92"/>
      <c r="P115" s="50"/>
      <c r="Q115" s="51"/>
    </row>
    <row r="116" spans="2:17" ht="25" customHeight="1" x14ac:dyDescent="0.2">
      <c r="D116" s="93"/>
      <c r="E116" s="93"/>
      <c r="F116" s="93"/>
      <c r="G116" s="93"/>
      <c r="H116" s="93"/>
      <c r="I116" s="93"/>
      <c r="J116" s="93"/>
      <c r="K116" s="93"/>
      <c r="L116" s="93"/>
      <c r="M116" s="93"/>
      <c r="N116" s="93"/>
      <c r="O116" s="94" t="s">
        <v>40</v>
      </c>
      <c r="P116" s="95">
        <f>SUM(P97:P115)</f>
        <v>90</v>
      </c>
      <c r="Q116" s="96"/>
    </row>
    <row r="117" spans="2:17" ht="15" customHeight="1" x14ac:dyDescent="0.2">
      <c r="B117" s="172" t="s">
        <v>87</v>
      </c>
      <c r="C117" s="138"/>
      <c r="D117" s="138"/>
      <c r="E117" s="138"/>
      <c r="F117" s="138"/>
      <c r="G117" s="138"/>
      <c r="H117" s="138"/>
      <c r="I117" s="138"/>
      <c r="J117" s="138"/>
      <c r="K117" s="138"/>
      <c r="L117" s="138"/>
    </row>
    <row r="118" spans="2:17" ht="15" customHeight="1" x14ac:dyDescent="0.2">
      <c r="B118" s="97" t="s">
        <v>88</v>
      </c>
    </row>
    <row r="119" spans="2:17" ht="32" customHeight="1" x14ac:dyDescent="0.2"/>
    <row r="120" spans="2:17" ht="14" customHeight="1" x14ac:dyDescent="0.2">
      <c r="B120" s="131" t="s">
        <v>42</v>
      </c>
      <c r="C120" s="134"/>
      <c r="D120" s="135"/>
      <c r="E120" s="135"/>
      <c r="F120" s="135"/>
      <c r="G120" s="135"/>
      <c r="H120" s="135"/>
      <c r="I120" s="135"/>
      <c r="J120" s="135"/>
      <c r="K120" s="135"/>
      <c r="L120" s="135"/>
      <c r="M120" s="135"/>
      <c r="N120" s="135"/>
      <c r="O120" s="135"/>
      <c r="P120" s="135"/>
      <c r="Q120" s="136"/>
    </row>
    <row r="121" spans="2:17" ht="14" customHeight="1" x14ac:dyDescent="0.2">
      <c r="B121" s="132"/>
      <c r="C121" s="137"/>
      <c r="D121" s="138"/>
      <c r="E121" s="138"/>
      <c r="F121" s="138"/>
      <c r="G121" s="138"/>
      <c r="H121" s="138"/>
      <c r="I121" s="138"/>
      <c r="J121" s="138"/>
      <c r="K121" s="138"/>
      <c r="L121" s="138"/>
      <c r="M121" s="138"/>
      <c r="N121" s="138"/>
      <c r="O121" s="138"/>
      <c r="P121" s="138"/>
      <c r="Q121" s="139"/>
    </row>
    <row r="122" spans="2:17" ht="12" customHeight="1" x14ac:dyDescent="0.2">
      <c r="B122" s="132"/>
      <c r="C122" s="137"/>
      <c r="D122" s="138"/>
      <c r="E122" s="138"/>
      <c r="F122" s="138"/>
      <c r="G122" s="138"/>
      <c r="H122" s="138"/>
      <c r="I122" s="138"/>
      <c r="J122" s="138"/>
      <c r="K122" s="138"/>
      <c r="L122" s="138"/>
      <c r="M122" s="138"/>
      <c r="N122" s="138"/>
      <c r="O122" s="138"/>
      <c r="P122" s="138"/>
      <c r="Q122" s="139"/>
    </row>
    <row r="123" spans="2:17" ht="12" customHeight="1" x14ac:dyDescent="0.2">
      <c r="B123" s="132"/>
      <c r="C123" s="137"/>
      <c r="D123" s="138"/>
      <c r="E123" s="138"/>
      <c r="F123" s="138"/>
      <c r="G123" s="138"/>
      <c r="H123" s="138"/>
      <c r="I123" s="138"/>
      <c r="J123" s="138"/>
      <c r="K123" s="138"/>
      <c r="L123" s="138"/>
      <c r="M123" s="138"/>
      <c r="N123" s="138"/>
      <c r="O123" s="138"/>
      <c r="P123" s="138"/>
      <c r="Q123" s="139"/>
    </row>
    <row r="124" spans="2:17" ht="12" customHeight="1" x14ac:dyDescent="0.2">
      <c r="B124" s="132"/>
      <c r="C124" s="137"/>
      <c r="D124" s="138"/>
      <c r="E124" s="138"/>
      <c r="F124" s="138"/>
      <c r="G124" s="138"/>
      <c r="H124" s="138"/>
      <c r="I124" s="138"/>
      <c r="J124" s="138"/>
      <c r="K124" s="138"/>
      <c r="L124" s="138"/>
      <c r="M124" s="138"/>
      <c r="N124" s="138"/>
      <c r="O124" s="138"/>
      <c r="P124" s="138"/>
      <c r="Q124" s="139"/>
    </row>
    <row r="125" spans="2:17" ht="12" customHeight="1" x14ac:dyDescent="0.2">
      <c r="B125" s="133"/>
      <c r="C125" s="140"/>
      <c r="D125" s="141"/>
      <c r="E125" s="141"/>
      <c r="F125" s="141"/>
      <c r="G125" s="141"/>
      <c r="H125" s="141"/>
      <c r="I125" s="141"/>
      <c r="J125" s="141"/>
      <c r="K125" s="141"/>
      <c r="L125" s="141"/>
      <c r="M125" s="141"/>
      <c r="N125" s="141"/>
      <c r="O125" s="141"/>
      <c r="P125" s="141"/>
      <c r="Q125" s="142"/>
    </row>
    <row r="126" spans="2:17" ht="36" customHeight="1" x14ac:dyDescent="0.2"/>
    <row r="127" spans="2:17" ht="28" customHeight="1" x14ac:dyDescent="0.2">
      <c r="B127" s="98" t="s">
        <v>89</v>
      </c>
      <c r="C127" s="99"/>
      <c r="D127" s="99"/>
      <c r="E127" s="99"/>
      <c r="F127" s="99"/>
      <c r="G127" s="99"/>
    </row>
    <row r="128" spans="2:17" ht="16" customHeight="1" thickBot="1" x14ac:dyDescent="0.25"/>
    <row r="129" spans="2:19" ht="74" customHeight="1" thickBot="1" x14ac:dyDescent="0.25">
      <c r="B129" s="134" t="s">
        <v>57</v>
      </c>
      <c r="C129" s="199"/>
      <c r="D129" s="199"/>
      <c r="E129" s="100">
        <v>80</v>
      </c>
      <c r="F129" s="24"/>
      <c r="G129" s="200" t="s">
        <v>90</v>
      </c>
      <c r="H129" s="201"/>
      <c r="I129" s="101">
        <f>SUM(P137:P154)</f>
        <v>150</v>
      </c>
      <c r="J129" s="24"/>
      <c r="L129" s="196" t="str">
        <f>IF(AND(I130&gt;=20,I131&gt;=20,I129&gt;=80,I133="Ja"),"Vous avez documenté suffisamment de crédits dans ce domaine.","ATTENTION : Vous n’avez pas documenté suffisamment de crédits dans ce domaine.")</f>
        <v>ATTENTION : Vous n’avez pas documenté suffisamment de crédits dans ce domaine.</v>
      </c>
      <c r="M129" s="202"/>
      <c r="N129" s="202"/>
      <c r="O129" s="202"/>
      <c r="P129" s="202"/>
      <c r="Q129" s="203"/>
      <c r="R129" s="24"/>
      <c r="S129" s="24"/>
    </row>
    <row r="130" spans="2:19" ht="74" customHeight="1" thickBot="1" x14ac:dyDescent="0.25">
      <c r="B130" s="204" t="s">
        <v>91</v>
      </c>
      <c r="C130" s="205"/>
      <c r="D130" s="205"/>
      <c r="E130" s="102" t="s">
        <v>92</v>
      </c>
      <c r="F130" s="24"/>
      <c r="G130" s="206" t="s">
        <v>93</v>
      </c>
      <c r="H130" s="207"/>
      <c r="I130" s="79">
        <f>SUMIF(I137:I154,"Séminaire",P137:P154)</f>
        <v>50</v>
      </c>
      <c r="J130" s="24"/>
      <c r="L130" s="208" t="str">
        <f>IF((I130&gt;=20),"Vous avez documenté suffisamment de crédits pour des séminaires dans ce domaine.","ATTENTION : Vous n’avez pas documenté suffisamment de crédits pour des séminaires dans ce domaine.")</f>
        <v>Vous avez documenté suffisamment de crédits pour des séminaires dans ce domaine.</v>
      </c>
      <c r="M130" s="209"/>
      <c r="N130" s="209"/>
      <c r="O130" s="209"/>
      <c r="P130" s="209"/>
      <c r="Q130" s="210"/>
      <c r="R130" s="24"/>
      <c r="S130" s="24"/>
    </row>
    <row r="131" spans="2:19" ht="74" customHeight="1" thickBot="1" x14ac:dyDescent="0.25">
      <c r="B131" s="211" t="s">
        <v>94</v>
      </c>
      <c r="C131" s="212"/>
      <c r="D131" s="212"/>
      <c r="E131" s="103" t="s">
        <v>92</v>
      </c>
      <c r="F131" s="24"/>
      <c r="G131" s="213" t="s">
        <v>95</v>
      </c>
      <c r="H131" s="214"/>
      <c r="I131" s="104">
        <f>SUMIF(I137:I154,"Atelier",P137:P154)</f>
        <v>50</v>
      </c>
      <c r="J131" s="24"/>
      <c r="L131" s="208" t="str">
        <f>IF((I131&gt;=20),"Vous avez documenté suffisamment de crédits pour des ateliers dans ce domaine.","ATTENTION : Vous n’avez pas documenté suffisamment de crédits pour des ateliers dans ce domaine.")</f>
        <v>Vous avez documenté suffisamment de crédits pour des ateliers dans ce domaine.</v>
      </c>
      <c r="M131" s="215"/>
      <c r="N131" s="215"/>
      <c r="O131" s="215"/>
      <c r="P131" s="215"/>
      <c r="Q131" s="216"/>
      <c r="R131" s="24"/>
      <c r="S131" s="24"/>
    </row>
    <row r="132" spans="2:19" ht="13" customHeight="1" thickBot="1" x14ac:dyDescent="0.25">
      <c r="G132" s="82"/>
      <c r="H132" s="82"/>
    </row>
    <row r="133" spans="2:19" ht="66" customHeight="1" x14ac:dyDescent="0.2">
      <c r="G133" s="193" t="s">
        <v>76</v>
      </c>
      <c r="H133" s="195"/>
      <c r="I133" s="87" t="str">
        <f>IF(AND(COUNTIF(B137:B154,"Connaissances générales")&gt;0,COUNTIF(B137:B154,"Connaissances juridiques de base")&gt;0,COUNTIF(B137:B154,"Connaissances en droit pénal")&gt;0),"Oui","Non")</f>
        <v>Oui</v>
      </c>
    </row>
    <row r="134" spans="2:19" ht="13" customHeight="1" x14ac:dyDescent="0.2"/>
    <row r="135" spans="2:19" ht="13" customHeight="1" x14ac:dyDescent="0.2"/>
    <row r="136" spans="2:19" ht="53" customHeight="1" x14ac:dyDescent="0.2">
      <c r="B136" s="90" t="s">
        <v>77</v>
      </c>
      <c r="C136" s="34" t="s">
        <v>78</v>
      </c>
      <c r="D136" s="197" t="s">
        <v>79</v>
      </c>
      <c r="E136" s="198"/>
      <c r="F136" s="197" t="s">
        <v>80</v>
      </c>
      <c r="G136" s="198"/>
      <c r="H136" s="198"/>
      <c r="I136" s="197" t="s">
        <v>81</v>
      </c>
      <c r="J136" s="198"/>
      <c r="K136" s="198"/>
      <c r="L136" s="197" t="s">
        <v>82</v>
      </c>
      <c r="M136" s="198"/>
      <c r="N136" s="34" t="s">
        <v>33</v>
      </c>
      <c r="O136" s="34" t="s">
        <v>34</v>
      </c>
      <c r="P136" s="34" t="s">
        <v>83</v>
      </c>
      <c r="Q136" s="35" t="s">
        <v>10</v>
      </c>
    </row>
    <row r="137" spans="2:19" ht="31" customHeight="1" x14ac:dyDescent="0.2">
      <c r="B137" s="41" t="s">
        <v>84</v>
      </c>
      <c r="C137" s="42"/>
      <c r="D137" s="184"/>
      <c r="E137" s="185"/>
      <c r="F137" s="184"/>
      <c r="G137" s="185"/>
      <c r="H137" s="185"/>
      <c r="I137" s="184" t="s">
        <v>96</v>
      </c>
      <c r="J137" s="185"/>
      <c r="K137" s="185"/>
      <c r="L137" s="186"/>
      <c r="M137" s="187"/>
      <c r="N137" s="91"/>
      <c r="O137" s="91"/>
      <c r="P137" s="39">
        <v>50</v>
      </c>
      <c r="Q137" s="14"/>
    </row>
    <row r="138" spans="2:19" ht="25" customHeight="1" x14ac:dyDescent="0.2">
      <c r="B138" s="41" t="s">
        <v>85</v>
      </c>
      <c r="C138" s="42"/>
      <c r="D138" s="184"/>
      <c r="E138" s="185"/>
      <c r="F138" s="184"/>
      <c r="G138" s="185"/>
      <c r="H138" s="185"/>
      <c r="I138" s="184" t="s">
        <v>97</v>
      </c>
      <c r="J138" s="185"/>
      <c r="K138" s="185"/>
      <c r="L138" s="186"/>
      <c r="M138" s="187"/>
      <c r="N138" s="91"/>
      <c r="O138" s="91"/>
      <c r="P138" s="39">
        <v>50</v>
      </c>
      <c r="Q138" s="14"/>
    </row>
    <row r="139" spans="2:19" ht="25" customHeight="1" x14ac:dyDescent="0.2">
      <c r="B139" s="41" t="s">
        <v>86</v>
      </c>
      <c r="C139" s="42"/>
      <c r="D139" s="184"/>
      <c r="E139" s="185"/>
      <c r="F139" s="184"/>
      <c r="G139" s="185"/>
      <c r="H139" s="185"/>
      <c r="I139" s="184"/>
      <c r="J139" s="185"/>
      <c r="K139" s="185"/>
      <c r="L139" s="186"/>
      <c r="M139" s="187"/>
      <c r="N139" s="91"/>
      <c r="O139" s="91"/>
      <c r="P139" s="39">
        <v>50</v>
      </c>
      <c r="Q139" s="14"/>
    </row>
    <row r="140" spans="2:19" ht="25" customHeight="1" x14ac:dyDescent="0.2">
      <c r="B140" s="41"/>
      <c r="C140" s="42"/>
      <c r="D140" s="184"/>
      <c r="E140" s="185"/>
      <c r="F140" s="184"/>
      <c r="G140" s="185"/>
      <c r="H140" s="185"/>
      <c r="I140" s="184"/>
      <c r="J140" s="185"/>
      <c r="K140" s="185"/>
      <c r="L140" s="186"/>
      <c r="M140" s="187"/>
      <c r="N140" s="91"/>
      <c r="O140" s="91"/>
      <c r="P140" s="39"/>
      <c r="Q140" s="14"/>
    </row>
    <row r="141" spans="2:19" ht="25" customHeight="1" x14ac:dyDescent="0.2">
      <c r="B141" s="41"/>
      <c r="C141" s="42"/>
      <c r="D141" s="184"/>
      <c r="E141" s="185"/>
      <c r="F141" s="184"/>
      <c r="G141" s="185"/>
      <c r="H141" s="185"/>
      <c r="I141" s="184"/>
      <c r="J141" s="185"/>
      <c r="K141" s="185"/>
      <c r="L141" s="186"/>
      <c r="M141" s="187"/>
      <c r="N141" s="91"/>
      <c r="O141" s="91"/>
      <c r="P141" s="39"/>
      <c r="Q141" s="14"/>
    </row>
    <row r="142" spans="2:19" ht="25" customHeight="1" x14ac:dyDescent="0.2">
      <c r="B142" s="41"/>
      <c r="C142" s="42"/>
      <c r="D142" s="184"/>
      <c r="E142" s="185"/>
      <c r="F142" s="184"/>
      <c r="G142" s="185"/>
      <c r="H142" s="185"/>
      <c r="I142" s="184"/>
      <c r="J142" s="185"/>
      <c r="K142" s="185"/>
      <c r="L142" s="186"/>
      <c r="M142" s="187"/>
      <c r="N142" s="91"/>
      <c r="O142" s="91"/>
      <c r="P142" s="39"/>
      <c r="Q142" s="14"/>
    </row>
    <row r="143" spans="2:19" ht="25" customHeight="1" x14ac:dyDescent="0.2">
      <c r="B143" s="41"/>
      <c r="C143" s="42"/>
      <c r="D143" s="184"/>
      <c r="E143" s="185"/>
      <c r="F143" s="184"/>
      <c r="G143" s="185"/>
      <c r="H143" s="185"/>
      <c r="I143" s="184"/>
      <c r="J143" s="185"/>
      <c r="K143" s="185"/>
      <c r="L143" s="186"/>
      <c r="M143" s="187"/>
      <c r="N143" s="91"/>
      <c r="O143" s="91"/>
      <c r="P143" s="39"/>
      <c r="Q143" s="14"/>
    </row>
    <row r="144" spans="2:19" ht="25" customHeight="1" x14ac:dyDescent="0.2">
      <c r="B144" s="41"/>
      <c r="C144" s="42"/>
      <c r="D144" s="184"/>
      <c r="E144" s="185"/>
      <c r="F144" s="184"/>
      <c r="G144" s="185"/>
      <c r="H144" s="185"/>
      <c r="I144" s="184"/>
      <c r="J144" s="185"/>
      <c r="K144" s="185"/>
      <c r="L144" s="186"/>
      <c r="M144" s="187"/>
      <c r="N144" s="91"/>
      <c r="O144" s="91"/>
      <c r="P144" s="39"/>
      <c r="Q144" s="14"/>
    </row>
    <row r="145" spans="2:17" ht="25" customHeight="1" x14ac:dyDescent="0.2">
      <c r="B145" s="41"/>
      <c r="C145" s="42"/>
      <c r="D145" s="184"/>
      <c r="E145" s="185"/>
      <c r="F145" s="184"/>
      <c r="G145" s="185"/>
      <c r="H145" s="185"/>
      <c r="I145" s="184"/>
      <c r="J145" s="185"/>
      <c r="K145" s="185"/>
      <c r="L145" s="186"/>
      <c r="M145" s="187"/>
      <c r="N145" s="91"/>
      <c r="O145" s="91"/>
      <c r="P145" s="39"/>
      <c r="Q145" s="14"/>
    </row>
    <row r="146" spans="2:17" ht="25" customHeight="1" x14ac:dyDescent="0.2">
      <c r="B146" s="41"/>
      <c r="C146" s="42"/>
      <c r="D146" s="184"/>
      <c r="E146" s="185"/>
      <c r="F146" s="184"/>
      <c r="G146" s="185"/>
      <c r="H146" s="185"/>
      <c r="I146" s="184"/>
      <c r="J146" s="185"/>
      <c r="K146" s="185"/>
      <c r="L146" s="186"/>
      <c r="M146" s="187"/>
      <c r="N146" s="91"/>
      <c r="O146" s="91"/>
      <c r="P146" s="39"/>
      <c r="Q146" s="14"/>
    </row>
    <row r="147" spans="2:17" ht="25" customHeight="1" x14ac:dyDescent="0.2">
      <c r="B147" s="41"/>
      <c r="C147" s="42"/>
      <c r="D147" s="184"/>
      <c r="E147" s="185"/>
      <c r="F147" s="184"/>
      <c r="G147" s="185"/>
      <c r="H147" s="185"/>
      <c r="I147" s="184"/>
      <c r="J147" s="185"/>
      <c r="K147" s="185"/>
      <c r="L147" s="186"/>
      <c r="M147" s="187"/>
      <c r="N147" s="91"/>
      <c r="O147" s="91"/>
      <c r="P147" s="39"/>
      <c r="Q147" s="14"/>
    </row>
    <row r="148" spans="2:17" ht="25" customHeight="1" x14ac:dyDescent="0.2">
      <c r="B148" s="41"/>
      <c r="C148" s="42"/>
      <c r="D148" s="184"/>
      <c r="E148" s="185"/>
      <c r="F148" s="184"/>
      <c r="G148" s="185"/>
      <c r="H148" s="185"/>
      <c r="I148" s="184"/>
      <c r="J148" s="185"/>
      <c r="K148" s="185"/>
      <c r="L148" s="186"/>
      <c r="M148" s="187"/>
      <c r="N148" s="91"/>
      <c r="O148" s="91"/>
      <c r="P148" s="39"/>
      <c r="Q148" s="14"/>
    </row>
    <row r="149" spans="2:17" ht="25" customHeight="1" x14ac:dyDescent="0.2">
      <c r="B149" s="41"/>
      <c r="C149" s="42"/>
      <c r="D149" s="184"/>
      <c r="E149" s="185"/>
      <c r="F149" s="184"/>
      <c r="G149" s="185"/>
      <c r="H149" s="185"/>
      <c r="I149" s="184"/>
      <c r="J149" s="185"/>
      <c r="K149" s="185"/>
      <c r="L149" s="186"/>
      <c r="M149" s="187"/>
      <c r="N149" s="91"/>
      <c r="O149" s="91"/>
      <c r="P149" s="39"/>
      <c r="Q149" s="14"/>
    </row>
    <row r="150" spans="2:17" ht="25" customHeight="1" x14ac:dyDescent="0.2">
      <c r="B150" s="41"/>
      <c r="C150" s="42"/>
      <c r="D150" s="184"/>
      <c r="E150" s="185"/>
      <c r="F150" s="184"/>
      <c r="G150" s="185"/>
      <c r="H150" s="185"/>
      <c r="I150" s="184"/>
      <c r="J150" s="185"/>
      <c r="K150" s="185"/>
      <c r="L150" s="186"/>
      <c r="M150" s="187"/>
      <c r="N150" s="91"/>
      <c r="O150" s="91"/>
      <c r="P150" s="39"/>
      <c r="Q150" s="14"/>
    </row>
    <row r="151" spans="2:17" ht="25" customHeight="1" x14ac:dyDescent="0.2">
      <c r="B151" s="41"/>
      <c r="C151" s="42"/>
      <c r="D151" s="184"/>
      <c r="E151" s="185"/>
      <c r="F151" s="184"/>
      <c r="G151" s="185"/>
      <c r="H151" s="185"/>
      <c r="I151" s="184"/>
      <c r="J151" s="185"/>
      <c r="K151" s="185"/>
      <c r="L151" s="186"/>
      <c r="M151" s="187"/>
      <c r="N151" s="91"/>
      <c r="O151" s="91"/>
      <c r="P151" s="39"/>
      <c r="Q151" s="14"/>
    </row>
    <row r="152" spans="2:17" ht="25" customHeight="1" x14ac:dyDescent="0.2">
      <c r="B152" s="41"/>
      <c r="C152" s="42"/>
      <c r="D152" s="184"/>
      <c r="E152" s="185"/>
      <c r="F152" s="184"/>
      <c r="G152" s="185"/>
      <c r="H152" s="185"/>
      <c r="I152" s="184"/>
      <c r="J152" s="185"/>
      <c r="K152" s="185"/>
      <c r="L152" s="186"/>
      <c r="M152" s="187"/>
      <c r="N152" s="91"/>
      <c r="O152" s="91"/>
      <c r="P152" s="39"/>
      <c r="Q152" s="14"/>
    </row>
    <row r="153" spans="2:17" ht="25" customHeight="1" x14ac:dyDescent="0.2">
      <c r="B153" s="41"/>
      <c r="C153" s="42"/>
      <c r="D153" s="184"/>
      <c r="E153" s="185"/>
      <c r="F153" s="184"/>
      <c r="G153" s="185"/>
      <c r="H153" s="185"/>
      <c r="I153" s="184"/>
      <c r="J153" s="185"/>
      <c r="K153" s="185"/>
      <c r="L153" s="186"/>
      <c r="M153" s="187"/>
      <c r="N153" s="91"/>
      <c r="O153" s="91"/>
      <c r="P153" s="39"/>
      <c r="Q153" s="14"/>
    </row>
    <row r="154" spans="2:17" ht="25" customHeight="1" x14ac:dyDescent="0.2">
      <c r="B154" s="45"/>
      <c r="C154" s="46"/>
      <c r="D154" s="188"/>
      <c r="E154" s="189"/>
      <c r="F154" s="188"/>
      <c r="G154" s="189"/>
      <c r="H154" s="189"/>
      <c r="I154" s="188"/>
      <c r="J154" s="189"/>
      <c r="K154" s="189"/>
      <c r="L154" s="190"/>
      <c r="M154" s="191"/>
      <c r="N154" s="92"/>
      <c r="O154" s="92"/>
      <c r="P154" s="50"/>
      <c r="Q154" s="51"/>
    </row>
    <row r="155" spans="2:17" ht="25" customHeight="1" x14ac:dyDescent="0.2">
      <c r="D155" s="93"/>
      <c r="E155" s="93"/>
      <c r="F155" s="93"/>
      <c r="G155" s="93"/>
      <c r="H155" s="93"/>
      <c r="I155" s="93"/>
      <c r="J155" s="93"/>
      <c r="K155" s="93"/>
      <c r="L155" s="93"/>
      <c r="M155" s="93"/>
      <c r="N155" s="93"/>
      <c r="O155" s="94" t="s">
        <v>40</v>
      </c>
      <c r="P155" s="95">
        <f>SUM(P137:P154)</f>
        <v>150</v>
      </c>
      <c r="Q155" s="96"/>
    </row>
    <row r="156" spans="2:17" ht="25" customHeight="1" x14ac:dyDescent="0.2">
      <c r="B156" s="172" t="s">
        <v>87</v>
      </c>
      <c r="C156" s="138"/>
      <c r="D156" s="138"/>
      <c r="E156" s="138"/>
      <c r="F156" s="138"/>
      <c r="G156" s="138"/>
      <c r="H156" s="138"/>
      <c r="I156" s="138"/>
      <c r="J156" s="138"/>
      <c r="K156" s="138"/>
      <c r="L156" s="138"/>
    </row>
    <row r="157" spans="2:17" ht="25" customHeight="1" x14ac:dyDescent="0.2">
      <c r="B157" s="97" t="s">
        <v>88</v>
      </c>
    </row>
    <row r="158" spans="2:17" ht="13" customHeight="1" x14ac:dyDescent="0.2">
      <c r="B158" s="97"/>
    </row>
    <row r="159" spans="2:17" ht="13" customHeight="1" x14ac:dyDescent="0.2">
      <c r="B159" s="131" t="s">
        <v>42</v>
      </c>
      <c r="C159" s="134"/>
      <c r="D159" s="135"/>
      <c r="E159" s="135"/>
      <c r="F159" s="135"/>
      <c r="G159" s="135"/>
      <c r="H159" s="135"/>
      <c r="I159" s="135"/>
      <c r="J159" s="135"/>
      <c r="K159" s="135"/>
      <c r="L159" s="135"/>
      <c r="M159" s="135"/>
      <c r="N159" s="135"/>
      <c r="O159" s="135"/>
      <c r="P159" s="135"/>
      <c r="Q159" s="136"/>
    </row>
    <row r="160" spans="2:17" ht="15" customHeight="1" x14ac:dyDescent="0.2">
      <c r="B160" s="132"/>
      <c r="C160" s="137"/>
      <c r="D160" s="138"/>
      <c r="E160" s="138"/>
      <c r="F160" s="138"/>
      <c r="G160" s="138"/>
      <c r="H160" s="138"/>
      <c r="I160" s="138"/>
      <c r="J160" s="138"/>
      <c r="K160" s="138"/>
      <c r="L160" s="138"/>
      <c r="M160" s="138"/>
      <c r="N160" s="138"/>
      <c r="O160" s="138"/>
      <c r="P160" s="138"/>
      <c r="Q160" s="139"/>
    </row>
    <row r="161" spans="2:19" ht="13" customHeight="1" x14ac:dyDescent="0.2">
      <c r="B161" s="132"/>
      <c r="C161" s="137"/>
      <c r="D161" s="138"/>
      <c r="E161" s="138"/>
      <c r="F161" s="138"/>
      <c r="G161" s="138"/>
      <c r="H161" s="138"/>
      <c r="I161" s="138"/>
      <c r="J161" s="138"/>
      <c r="K161" s="138"/>
      <c r="L161" s="138"/>
      <c r="M161" s="138"/>
      <c r="N161" s="138"/>
      <c r="O161" s="138"/>
      <c r="P161" s="138"/>
      <c r="Q161" s="139"/>
    </row>
    <row r="162" spans="2:19" ht="12" customHeight="1" x14ac:dyDescent="0.2">
      <c r="B162" s="132"/>
      <c r="C162" s="137"/>
      <c r="D162" s="138"/>
      <c r="E162" s="138"/>
      <c r="F162" s="138"/>
      <c r="G162" s="138"/>
      <c r="H162" s="138"/>
      <c r="I162" s="138"/>
      <c r="J162" s="138"/>
      <c r="K162" s="138"/>
      <c r="L162" s="138"/>
      <c r="M162" s="138"/>
      <c r="N162" s="138"/>
      <c r="O162" s="138"/>
      <c r="P162" s="138"/>
      <c r="Q162" s="139"/>
    </row>
    <row r="163" spans="2:19" ht="12" customHeight="1" x14ac:dyDescent="0.2">
      <c r="B163" s="132"/>
      <c r="C163" s="137"/>
      <c r="D163" s="138"/>
      <c r="E163" s="138"/>
      <c r="F163" s="138"/>
      <c r="G163" s="138"/>
      <c r="H163" s="138"/>
      <c r="I163" s="138"/>
      <c r="J163" s="138"/>
      <c r="K163" s="138"/>
      <c r="L163" s="138"/>
      <c r="M163" s="138"/>
      <c r="N163" s="138"/>
      <c r="O163" s="138"/>
      <c r="P163" s="138"/>
      <c r="Q163" s="139"/>
    </row>
    <row r="164" spans="2:19" ht="12" customHeight="1" x14ac:dyDescent="0.2">
      <c r="B164" s="133"/>
      <c r="C164" s="140"/>
      <c r="D164" s="141"/>
      <c r="E164" s="141"/>
      <c r="F164" s="141"/>
      <c r="G164" s="141"/>
      <c r="H164" s="141"/>
      <c r="I164" s="141"/>
      <c r="J164" s="141"/>
      <c r="K164" s="141"/>
      <c r="L164" s="141"/>
      <c r="M164" s="141"/>
      <c r="N164" s="141"/>
      <c r="O164" s="141"/>
      <c r="P164" s="141"/>
      <c r="Q164" s="142"/>
    </row>
    <row r="165" spans="2:19" ht="12" customHeight="1" x14ac:dyDescent="0.2"/>
    <row r="166" spans="2:19" ht="30" customHeight="1" x14ac:dyDescent="0.2">
      <c r="B166" s="192" t="s">
        <v>98</v>
      </c>
      <c r="C166" s="192"/>
      <c r="D166" s="192"/>
      <c r="E166" s="192"/>
      <c r="F166" s="192"/>
      <c r="G166" s="192"/>
      <c r="H166" s="138"/>
      <c r="I166" s="138"/>
      <c r="J166" s="138"/>
      <c r="K166" s="138"/>
      <c r="L166" s="138"/>
      <c r="M166" s="138"/>
      <c r="N166" s="138"/>
      <c r="O166" s="138"/>
      <c r="P166" s="138"/>
    </row>
    <row r="167" spans="2:19" ht="13" customHeight="1" x14ac:dyDescent="0.2"/>
    <row r="168" spans="2:19" ht="58" customHeight="1" x14ac:dyDescent="0.2">
      <c r="B168" s="84" t="s">
        <v>74</v>
      </c>
      <c r="C168" s="85">
        <v>60</v>
      </c>
      <c r="D168" s="86"/>
      <c r="E168" s="193" t="s">
        <v>75</v>
      </c>
      <c r="F168" s="194"/>
      <c r="G168" s="87">
        <f>SUM(P172:P189)</f>
        <v>0</v>
      </c>
      <c r="I168" s="193" t="s">
        <v>76</v>
      </c>
      <c r="J168" s="195"/>
      <c r="K168" s="87" t="str">
        <f>IF(AND(COUNTIF(B172:B189,"Connaissances générales")&gt;0,COUNTIF(B172:B189,"Connaissances juridiques de base")&gt;0,COUNTIF(B172:B189,"Connaissances en droit pénal")&gt;0),"Oui","Non")</f>
        <v>Non</v>
      </c>
      <c r="L168" s="88"/>
      <c r="M168" s="89"/>
      <c r="N168" s="196" t="str">
        <f>IF((G168&gt;=60),"Vous avez documenté suffisamment de crédits dans ce domaine.","ATTENTION : Vous n’avez pas documenté suffisamment de crédits dans ce domaine.")</f>
        <v>ATTENTION : Vous n’avez pas documenté suffisamment de crédits dans ce domaine.</v>
      </c>
      <c r="O168" s="170"/>
      <c r="P168" s="170"/>
      <c r="Q168" s="171"/>
    </row>
    <row r="169" spans="2:19" ht="15" customHeight="1" thickBot="1" x14ac:dyDescent="0.25">
      <c r="R169" s="24"/>
      <c r="S169" s="24"/>
    </row>
    <row r="170" spans="2:19" ht="13" hidden="1" customHeight="1" x14ac:dyDescent="0.2"/>
    <row r="171" spans="2:19" ht="61" customHeight="1" thickBot="1" x14ac:dyDescent="0.25">
      <c r="B171" s="90" t="s">
        <v>77</v>
      </c>
      <c r="C171" s="34" t="s">
        <v>78</v>
      </c>
      <c r="D171" s="197" t="s">
        <v>79</v>
      </c>
      <c r="E171" s="198"/>
      <c r="F171" s="197" t="s">
        <v>80</v>
      </c>
      <c r="G171" s="198"/>
      <c r="H171" s="198"/>
      <c r="I171" s="197" t="s">
        <v>81</v>
      </c>
      <c r="J171" s="198"/>
      <c r="K171" s="198"/>
      <c r="L171" s="197" t="s">
        <v>82</v>
      </c>
      <c r="M171" s="198"/>
      <c r="N171" s="34" t="s">
        <v>33</v>
      </c>
      <c r="O171" s="34" t="s">
        <v>34</v>
      </c>
      <c r="P171" s="34" t="s">
        <v>83</v>
      </c>
      <c r="Q171" s="35" t="s">
        <v>10</v>
      </c>
    </row>
    <row r="172" spans="2:19" ht="30" customHeight="1" x14ac:dyDescent="0.2">
      <c r="B172" s="41"/>
      <c r="C172" s="42"/>
      <c r="D172" s="184"/>
      <c r="E172" s="185"/>
      <c r="F172" s="184"/>
      <c r="G172" s="185"/>
      <c r="H172" s="185"/>
      <c r="I172" s="184"/>
      <c r="J172" s="185"/>
      <c r="K172" s="185"/>
      <c r="L172" s="186"/>
      <c r="M172" s="187"/>
      <c r="N172" s="91"/>
      <c r="O172" s="91"/>
      <c r="P172" s="39"/>
      <c r="Q172" s="14"/>
    </row>
    <row r="173" spans="2:19" ht="25" customHeight="1" x14ac:dyDescent="0.2">
      <c r="B173" s="41"/>
      <c r="C173" s="42"/>
      <c r="D173" s="184"/>
      <c r="E173" s="185"/>
      <c r="F173" s="184"/>
      <c r="G173" s="185"/>
      <c r="H173" s="185"/>
      <c r="I173" s="184"/>
      <c r="J173" s="185"/>
      <c r="K173" s="185"/>
      <c r="L173" s="186"/>
      <c r="M173" s="187"/>
      <c r="N173" s="91"/>
      <c r="O173" s="91"/>
      <c r="P173" s="39"/>
      <c r="Q173" s="14"/>
    </row>
    <row r="174" spans="2:19" ht="25" customHeight="1" x14ac:dyDescent="0.2">
      <c r="B174" s="41"/>
      <c r="C174" s="42"/>
      <c r="D174" s="184"/>
      <c r="E174" s="185"/>
      <c r="F174" s="184"/>
      <c r="G174" s="185"/>
      <c r="H174" s="185"/>
      <c r="I174" s="184"/>
      <c r="J174" s="185"/>
      <c r="K174" s="185"/>
      <c r="L174" s="186"/>
      <c r="M174" s="187"/>
      <c r="N174" s="91"/>
      <c r="O174" s="91"/>
      <c r="P174" s="39"/>
      <c r="Q174" s="14"/>
    </row>
    <row r="175" spans="2:19" ht="25" customHeight="1" x14ac:dyDescent="0.2">
      <c r="B175" s="41"/>
      <c r="C175" s="42"/>
      <c r="D175" s="184"/>
      <c r="E175" s="185"/>
      <c r="F175" s="184"/>
      <c r="G175" s="185"/>
      <c r="H175" s="185"/>
      <c r="I175" s="184"/>
      <c r="J175" s="185"/>
      <c r="K175" s="185"/>
      <c r="L175" s="186"/>
      <c r="M175" s="187"/>
      <c r="N175" s="91"/>
      <c r="O175" s="91"/>
      <c r="P175" s="39"/>
      <c r="Q175" s="14"/>
    </row>
    <row r="176" spans="2:19" ht="25" customHeight="1" x14ac:dyDescent="0.2">
      <c r="B176" s="41"/>
      <c r="C176" s="42"/>
      <c r="D176" s="184"/>
      <c r="E176" s="185"/>
      <c r="F176" s="184"/>
      <c r="G176" s="185"/>
      <c r="H176" s="185"/>
      <c r="I176" s="184"/>
      <c r="J176" s="185"/>
      <c r="K176" s="185"/>
      <c r="L176" s="186"/>
      <c r="M176" s="187"/>
      <c r="N176" s="91"/>
      <c r="O176" s="91"/>
      <c r="P176" s="39"/>
      <c r="Q176" s="14"/>
    </row>
    <row r="177" spans="2:17" ht="25" customHeight="1" x14ac:dyDescent="0.2">
      <c r="B177" s="41"/>
      <c r="C177" s="42"/>
      <c r="D177" s="184"/>
      <c r="E177" s="185"/>
      <c r="F177" s="184"/>
      <c r="G177" s="185"/>
      <c r="H177" s="185"/>
      <c r="I177" s="184"/>
      <c r="J177" s="185"/>
      <c r="K177" s="185"/>
      <c r="L177" s="186"/>
      <c r="M177" s="187"/>
      <c r="N177" s="91"/>
      <c r="O177" s="91"/>
      <c r="P177" s="39"/>
      <c r="Q177" s="14"/>
    </row>
    <row r="178" spans="2:17" ht="25" customHeight="1" x14ac:dyDescent="0.2">
      <c r="B178" s="41"/>
      <c r="C178" s="42"/>
      <c r="D178" s="184"/>
      <c r="E178" s="185"/>
      <c r="F178" s="184"/>
      <c r="G178" s="185"/>
      <c r="H178" s="185"/>
      <c r="I178" s="184"/>
      <c r="J178" s="185"/>
      <c r="K178" s="185"/>
      <c r="L178" s="186"/>
      <c r="M178" s="187"/>
      <c r="N178" s="91"/>
      <c r="O178" s="91"/>
      <c r="P178" s="39"/>
      <c r="Q178" s="14"/>
    </row>
    <row r="179" spans="2:17" ht="25" customHeight="1" x14ac:dyDescent="0.2">
      <c r="B179" s="41"/>
      <c r="C179" s="42"/>
      <c r="D179" s="184"/>
      <c r="E179" s="185"/>
      <c r="F179" s="184"/>
      <c r="G179" s="185"/>
      <c r="H179" s="185"/>
      <c r="I179" s="184"/>
      <c r="J179" s="185"/>
      <c r="K179" s="185"/>
      <c r="L179" s="186"/>
      <c r="M179" s="187"/>
      <c r="N179" s="91"/>
      <c r="O179" s="91"/>
      <c r="P179" s="39"/>
      <c r="Q179" s="14"/>
    </row>
    <row r="180" spans="2:17" ht="25" customHeight="1" x14ac:dyDescent="0.2">
      <c r="B180" s="41"/>
      <c r="C180" s="42"/>
      <c r="D180" s="184"/>
      <c r="E180" s="185"/>
      <c r="F180" s="184"/>
      <c r="G180" s="185"/>
      <c r="H180" s="185"/>
      <c r="I180" s="184"/>
      <c r="J180" s="185"/>
      <c r="K180" s="185"/>
      <c r="L180" s="186"/>
      <c r="M180" s="187"/>
      <c r="N180" s="91"/>
      <c r="O180" s="91"/>
      <c r="P180" s="39"/>
      <c r="Q180" s="14"/>
    </row>
    <row r="181" spans="2:17" ht="25" customHeight="1" x14ac:dyDescent="0.2">
      <c r="B181" s="41"/>
      <c r="C181" s="42"/>
      <c r="D181" s="184"/>
      <c r="E181" s="185"/>
      <c r="F181" s="184"/>
      <c r="G181" s="185"/>
      <c r="H181" s="185"/>
      <c r="I181" s="184"/>
      <c r="J181" s="185"/>
      <c r="K181" s="185"/>
      <c r="L181" s="186"/>
      <c r="M181" s="187"/>
      <c r="N181" s="91"/>
      <c r="O181" s="91"/>
      <c r="P181" s="39"/>
      <c r="Q181" s="14"/>
    </row>
    <row r="182" spans="2:17" ht="25" customHeight="1" x14ac:dyDescent="0.2">
      <c r="B182" s="41"/>
      <c r="C182" s="42"/>
      <c r="D182" s="184"/>
      <c r="E182" s="185"/>
      <c r="F182" s="184"/>
      <c r="G182" s="185"/>
      <c r="H182" s="185"/>
      <c r="I182" s="184"/>
      <c r="J182" s="185"/>
      <c r="K182" s="185"/>
      <c r="L182" s="186"/>
      <c r="M182" s="187"/>
      <c r="N182" s="91"/>
      <c r="O182" s="91"/>
      <c r="P182" s="39"/>
      <c r="Q182" s="14"/>
    </row>
    <row r="183" spans="2:17" ht="25" customHeight="1" x14ac:dyDescent="0.2">
      <c r="B183" s="41"/>
      <c r="C183" s="42"/>
      <c r="D183" s="184"/>
      <c r="E183" s="185"/>
      <c r="F183" s="184"/>
      <c r="G183" s="185"/>
      <c r="H183" s="185"/>
      <c r="I183" s="184"/>
      <c r="J183" s="185"/>
      <c r="K183" s="185"/>
      <c r="L183" s="186"/>
      <c r="M183" s="187"/>
      <c r="N183" s="91"/>
      <c r="O183" s="91"/>
      <c r="P183" s="39"/>
      <c r="Q183" s="14"/>
    </row>
    <row r="184" spans="2:17" ht="25" customHeight="1" x14ac:dyDescent="0.2">
      <c r="B184" s="41"/>
      <c r="C184" s="42"/>
      <c r="D184" s="184"/>
      <c r="E184" s="185"/>
      <c r="F184" s="184"/>
      <c r="G184" s="185"/>
      <c r="H184" s="185"/>
      <c r="I184" s="184"/>
      <c r="J184" s="185"/>
      <c r="K184" s="185"/>
      <c r="L184" s="186"/>
      <c r="M184" s="187"/>
      <c r="N184" s="91"/>
      <c r="O184" s="91"/>
      <c r="P184" s="39"/>
      <c r="Q184" s="14"/>
    </row>
    <row r="185" spans="2:17" ht="25" customHeight="1" x14ac:dyDescent="0.2">
      <c r="B185" s="41"/>
      <c r="C185" s="42"/>
      <c r="D185" s="184"/>
      <c r="E185" s="185"/>
      <c r="F185" s="184"/>
      <c r="G185" s="185"/>
      <c r="H185" s="185"/>
      <c r="I185" s="184"/>
      <c r="J185" s="185"/>
      <c r="K185" s="185"/>
      <c r="L185" s="186"/>
      <c r="M185" s="187"/>
      <c r="N185" s="91"/>
      <c r="O185" s="91"/>
      <c r="P185" s="39"/>
      <c r="Q185" s="14"/>
    </row>
    <row r="186" spans="2:17" ht="25" customHeight="1" x14ac:dyDescent="0.2">
      <c r="B186" s="41"/>
      <c r="C186" s="42"/>
      <c r="D186" s="184"/>
      <c r="E186" s="185"/>
      <c r="F186" s="184"/>
      <c r="G186" s="185"/>
      <c r="H186" s="185"/>
      <c r="I186" s="184"/>
      <c r="J186" s="185"/>
      <c r="K186" s="185"/>
      <c r="L186" s="186"/>
      <c r="M186" s="187"/>
      <c r="N186" s="91"/>
      <c r="O186" s="91"/>
      <c r="P186" s="39"/>
      <c r="Q186" s="14"/>
    </row>
    <row r="187" spans="2:17" ht="25" customHeight="1" x14ac:dyDescent="0.2">
      <c r="B187" s="41"/>
      <c r="C187" s="42"/>
      <c r="D187" s="184"/>
      <c r="E187" s="185"/>
      <c r="F187" s="184"/>
      <c r="G187" s="185"/>
      <c r="H187" s="185"/>
      <c r="I187" s="184"/>
      <c r="J187" s="185"/>
      <c r="K187" s="185"/>
      <c r="L187" s="186"/>
      <c r="M187" s="187"/>
      <c r="N187" s="91"/>
      <c r="O187" s="91"/>
      <c r="P187" s="39"/>
      <c r="Q187" s="14"/>
    </row>
    <row r="188" spans="2:17" ht="25" customHeight="1" x14ac:dyDescent="0.2">
      <c r="B188" s="41"/>
      <c r="C188" s="42"/>
      <c r="D188" s="184"/>
      <c r="E188" s="185"/>
      <c r="F188" s="184"/>
      <c r="G188" s="185"/>
      <c r="H188" s="185"/>
      <c r="I188" s="184"/>
      <c r="J188" s="185"/>
      <c r="K188" s="185"/>
      <c r="L188" s="186"/>
      <c r="M188" s="187"/>
      <c r="N188" s="91"/>
      <c r="O188" s="91"/>
      <c r="P188" s="39"/>
      <c r="Q188" s="14"/>
    </row>
    <row r="189" spans="2:17" ht="25" customHeight="1" x14ac:dyDescent="0.2">
      <c r="B189" s="45"/>
      <c r="C189" s="46"/>
      <c r="D189" s="188"/>
      <c r="E189" s="189"/>
      <c r="F189" s="188"/>
      <c r="G189" s="189"/>
      <c r="H189" s="189"/>
      <c r="I189" s="188"/>
      <c r="J189" s="189"/>
      <c r="K189" s="189"/>
      <c r="L189" s="190"/>
      <c r="M189" s="191"/>
      <c r="N189" s="92"/>
      <c r="O189" s="92"/>
      <c r="P189" s="50"/>
      <c r="Q189" s="51"/>
    </row>
    <row r="190" spans="2:17" ht="25" customHeight="1" x14ac:dyDescent="0.2">
      <c r="D190" s="93"/>
      <c r="E190" s="93"/>
      <c r="F190" s="93"/>
      <c r="G190" s="93"/>
      <c r="H190" s="93"/>
      <c r="I190" s="93"/>
      <c r="J190" s="93"/>
      <c r="K190" s="93"/>
      <c r="L190" s="93"/>
      <c r="M190" s="93"/>
      <c r="N190" s="93"/>
      <c r="O190" s="94" t="s">
        <v>40</v>
      </c>
      <c r="P190" s="95">
        <f>SUM(P172:P189)</f>
        <v>0</v>
      </c>
      <c r="Q190" s="96"/>
    </row>
    <row r="191" spans="2:17" ht="25" customHeight="1" x14ac:dyDescent="0.2">
      <c r="B191" s="172" t="s">
        <v>87</v>
      </c>
      <c r="C191" s="138"/>
      <c r="D191" s="138"/>
      <c r="E191" s="138"/>
      <c r="F191" s="138"/>
      <c r="G191" s="138"/>
      <c r="H191" s="138"/>
      <c r="I191" s="138"/>
      <c r="J191" s="138"/>
      <c r="K191" s="138"/>
      <c r="L191" s="138"/>
    </row>
    <row r="192" spans="2:17" ht="25" customHeight="1" x14ac:dyDescent="0.2">
      <c r="B192" s="97" t="s">
        <v>88</v>
      </c>
    </row>
    <row r="193" spans="2:22" ht="15" customHeight="1" x14ac:dyDescent="0.2"/>
    <row r="194" spans="2:22" ht="13" customHeight="1" x14ac:dyDescent="0.2">
      <c r="B194" s="131" t="s">
        <v>42</v>
      </c>
      <c r="C194" s="134"/>
      <c r="D194" s="135"/>
      <c r="E194" s="135"/>
      <c r="F194" s="135"/>
      <c r="G194" s="135"/>
      <c r="H194" s="135"/>
      <c r="I194" s="135"/>
      <c r="J194" s="135"/>
      <c r="K194" s="135"/>
      <c r="L194" s="135"/>
      <c r="M194" s="135"/>
      <c r="N194" s="135"/>
      <c r="O194" s="135"/>
      <c r="P194" s="135"/>
      <c r="Q194" s="136"/>
    </row>
    <row r="195" spans="2:22" ht="12" customHeight="1" x14ac:dyDescent="0.2">
      <c r="B195" s="132"/>
      <c r="C195" s="137"/>
      <c r="D195" s="138"/>
      <c r="E195" s="138"/>
      <c r="F195" s="138"/>
      <c r="G195" s="138"/>
      <c r="H195" s="138"/>
      <c r="I195" s="138"/>
      <c r="J195" s="138"/>
      <c r="K195" s="138"/>
      <c r="L195" s="138"/>
      <c r="M195" s="138"/>
      <c r="N195" s="138"/>
      <c r="O195" s="138"/>
      <c r="P195" s="138"/>
      <c r="Q195" s="139"/>
    </row>
    <row r="196" spans="2:22" ht="12" customHeight="1" x14ac:dyDescent="0.2">
      <c r="B196" s="132"/>
      <c r="C196" s="137"/>
      <c r="D196" s="138"/>
      <c r="E196" s="138"/>
      <c r="F196" s="138"/>
      <c r="G196" s="138"/>
      <c r="H196" s="138"/>
      <c r="I196" s="138"/>
      <c r="J196" s="138"/>
      <c r="K196" s="138"/>
      <c r="L196" s="138"/>
      <c r="M196" s="138"/>
      <c r="N196" s="138"/>
      <c r="O196" s="138"/>
      <c r="P196" s="138"/>
      <c r="Q196" s="139"/>
    </row>
    <row r="197" spans="2:22" ht="12" customHeight="1" x14ac:dyDescent="0.2">
      <c r="B197" s="132"/>
      <c r="C197" s="137"/>
      <c r="D197" s="138"/>
      <c r="E197" s="138"/>
      <c r="F197" s="138"/>
      <c r="G197" s="138"/>
      <c r="H197" s="138"/>
      <c r="I197" s="138"/>
      <c r="J197" s="138"/>
      <c r="K197" s="138"/>
      <c r="L197" s="138"/>
      <c r="M197" s="138"/>
      <c r="N197" s="138"/>
      <c r="O197" s="138"/>
      <c r="P197" s="138"/>
      <c r="Q197" s="139"/>
    </row>
    <row r="198" spans="2:22" ht="12" customHeight="1" x14ac:dyDescent="0.2">
      <c r="B198" s="132"/>
      <c r="C198" s="137"/>
      <c r="D198" s="138"/>
      <c r="E198" s="138"/>
      <c r="F198" s="138"/>
      <c r="G198" s="138"/>
      <c r="H198" s="138"/>
      <c r="I198" s="138"/>
      <c r="J198" s="138"/>
      <c r="K198" s="138"/>
      <c r="L198" s="138"/>
      <c r="M198" s="138"/>
      <c r="N198" s="138"/>
      <c r="O198" s="138"/>
      <c r="P198" s="138"/>
      <c r="Q198" s="139"/>
    </row>
    <row r="199" spans="2:22" ht="12" customHeight="1" x14ac:dyDescent="0.2">
      <c r="B199" s="133"/>
      <c r="C199" s="140"/>
      <c r="D199" s="141"/>
      <c r="E199" s="141"/>
      <c r="F199" s="141"/>
      <c r="G199" s="141"/>
      <c r="H199" s="141"/>
      <c r="I199" s="141"/>
      <c r="J199" s="141"/>
      <c r="K199" s="141"/>
      <c r="L199" s="141"/>
      <c r="M199" s="141"/>
      <c r="N199" s="141"/>
      <c r="O199" s="141"/>
      <c r="P199" s="141"/>
      <c r="Q199" s="142"/>
    </row>
    <row r="200" spans="2:22" ht="11" customHeight="1" x14ac:dyDescent="0.2"/>
    <row r="201" spans="2:22" ht="2" customHeight="1" x14ac:dyDescent="0.2"/>
    <row r="202" spans="2:22" ht="58" customHeight="1" x14ac:dyDescent="0.2">
      <c r="B202" s="173" t="s">
        <v>99</v>
      </c>
      <c r="C202" s="173"/>
      <c r="D202" s="173"/>
      <c r="E202" s="173"/>
      <c r="F202" s="173"/>
      <c r="G202" s="173"/>
      <c r="H202" s="173"/>
      <c r="I202" s="173"/>
      <c r="J202" s="173"/>
      <c r="K202" s="173"/>
    </row>
    <row r="203" spans="2:22" ht="46" customHeight="1" x14ac:dyDescent="0.2">
      <c r="B203" s="174" t="s">
        <v>100</v>
      </c>
      <c r="C203" s="175"/>
      <c r="D203" s="175"/>
      <c r="E203" s="175"/>
      <c r="F203" s="175"/>
      <c r="G203" s="175"/>
      <c r="H203" s="175"/>
      <c r="I203" s="175"/>
      <c r="J203" s="175"/>
      <c r="K203" s="175"/>
      <c r="L203" s="175"/>
      <c r="M203" s="175"/>
      <c r="N203" s="175"/>
      <c r="O203" s="175"/>
      <c r="P203" s="175"/>
      <c r="Q203" s="66"/>
      <c r="S203" s="105"/>
      <c r="T203" s="105"/>
      <c r="U203" s="105"/>
      <c r="V203" s="105"/>
    </row>
    <row r="204" spans="2:22" ht="61" customHeight="1" x14ac:dyDescent="0.25">
      <c r="B204" s="176" t="s">
        <v>101</v>
      </c>
      <c r="C204" s="177"/>
      <c r="D204" s="177"/>
      <c r="E204" s="177"/>
      <c r="F204" s="177"/>
      <c r="G204" s="177"/>
      <c r="H204" s="177"/>
      <c r="I204" s="177"/>
      <c r="J204" s="177"/>
      <c r="K204" s="177"/>
      <c r="L204" s="177"/>
      <c r="M204" s="177"/>
      <c r="N204" s="177"/>
      <c r="O204" s="177"/>
      <c r="P204" s="177"/>
    </row>
    <row r="205" spans="2:22" ht="73" customHeight="1" x14ac:dyDescent="0.25">
      <c r="B205" s="26" t="s">
        <v>102</v>
      </c>
      <c r="C205" s="27"/>
      <c r="D205" s="27"/>
      <c r="E205" s="178" t="s">
        <v>103</v>
      </c>
      <c r="F205" s="179"/>
      <c r="G205" s="28"/>
      <c r="H205" s="28"/>
      <c r="J205" s="180" t="s">
        <v>102</v>
      </c>
      <c r="K205" s="181"/>
      <c r="L205" s="182">
        <f>COUNTA(C212:C221)</f>
        <v>0</v>
      </c>
      <c r="M205" s="183"/>
      <c r="N205" s="106"/>
      <c r="O205" s="106"/>
    </row>
    <row r="206" spans="2:22" ht="73" customHeight="1" x14ac:dyDescent="0.25">
      <c r="B206" s="153" t="s">
        <v>104</v>
      </c>
      <c r="C206" s="154"/>
      <c r="D206" s="154"/>
      <c r="E206" s="155" t="s">
        <v>92</v>
      </c>
      <c r="F206" s="156"/>
      <c r="G206" s="24"/>
      <c r="H206" s="24"/>
      <c r="J206" s="157" t="s">
        <v>104</v>
      </c>
      <c r="K206" s="158"/>
      <c r="L206" s="159">
        <f>COUNTIF(C212:C221,"Oui")</f>
        <v>0</v>
      </c>
      <c r="M206" s="160"/>
      <c r="N206" s="106"/>
      <c r="O206" s="106"/>
    </row>
    <row r="207" spans="2:22" ht="73" customHeight="1" x14ac:dyDescent="0.25">
      <c r="B207" s="161"/>
      <c r="C207" s="162"/>
      <c r="D207" s="162"/>
      <c r="E207" s="163"/>
      <c r="F207" s="164"/>
      <c r="G207" s="24"/>
      <c r="H207" s="24"/>
      <c r="J207" s="165"/>
      <c r="K207" s="166"/>
      <c r="L207" s="167"/>
      <c r="M207" s="168"/>
      <c r="N207" s="106"/>
      <c r="O207" s="106"/>
    </row>
    <row r="208" spans="2:22" ht="17" customHeight="1" thickBot="1" x14ac:dyDescent="0.3">
      <c r="B208" s="29"/>
      <c r="C208" s="29"/>
      <c r="D208" s="29"/>
      <c r="E208" s="30"/>
      <c r="F208" s="31"/>
      <c r="G208" s="24"/>
      <c r="H208" s="24"/>
      <c r="J208" s="32"/>
      <c r="K208" s="32"/>
      <c r="L208" s="24"/>
      <c r="N208" s="106"/>
      <c r="O208" s="106"/>
    </row>
    <row r="209" spans="2:20" ht="61" customHeight="1" thickBot="1" x14ac:dyDescent="0.3">
      <c r="B209" s="33"/>
      <c r="C209" s="33"/>
      <c r="D209" s="33"/>
      <c r="E209" s="30"/>
      <c r="F209" s="31"/>
      <c r="G209" s="24"/>
      <c r="H209" s="24"/>
      <c r="J209" s="169" t="str">
        <f>IF(AND(L205&gt;=30,L206&gt;=15),"Vous avez documenté suffisamment de thérapies supervisées.","ATTENTION : Vous n’avez pas documenté suffisamment de thérapies supervisées.")</f>
        <v>ATTENTION : Vous n’avez pas documenté suffisamment de thérapies supervisées.</v>
      </c>
      <c r="K209" s="170"/>
      <c r="L209" s="170"/>
      <c r="M209" s="171"/>
      <c r="N209" s="106"/>
      <c r="O209" s="106"/>
    </row>
    <row r="210" spans="2:20" ht="15" customHeight="1" thickBot="1" x14ac:dyDescent="0.25">
      <c r="K210" s="107"/>
      <c r="L210" s="107"/>
      <c r="M210" s="108"/>
      <c r="N210" s="108"/>
      <c r="O210" s="108"/>
      <c r="P210" s="108"/>
    </row>
    <row r="211" spans="2:20" ht="56" customHeight="1" thickBot="1" x14ac:dyDescent="0.25">
      <c r="B211" s="90" t="s">
        <v>105</v>
      </c>
      <c r="C211" s="109" t="s">
        <v>106</v>
      </c>
      <c r="D211" s="110" t="s">
        <v>107</v>
      </c>
      <c r="E211" s="143" t="s">
        <v>108</v>
      </c>
      <c r="F211" s="144"/>
      <c r="G211" s="143" t="s">
        <v>109</v>
      </c>
      <c r="H211" s="144"/>
      <c r="I211" s="145" t="s">
        <v>110</v>
      </c>
      <c r="J211" s="146"/>
      <c r="K211" s="146"/>
      <c r="L211" s="34" t="s">
        <v>111</v>
      </c>
      <c r="M211" s="111" t="s">
        <v>10</v>
      </c>
      <c r="Q211" s="24"/>
      <c r="R211" s="24"/>
      <c r="S211" s="105"/>
      <c r="T211" s="105"/>
    </row>
    <row r="212" spans="2:20" ht="28" customHeight="1" x14ac:dyDescent="0.2">
      <c r="B212" s="112">
        <v>1</v>
      </c>
      <c r="C212" s="122"/>
      <c r="D212" s="120"/>
      <c r="E212" s="147"/>
      <c r="F212" s="148"/>
      <c r="G212" s="149"/>
      <c r="H212" s="150"/>
      <c r="I212" s="151"/>
      <c r="J212" s="152"/>
      <c r="K212" s="150"/>
      <c r="L212" s="116"/>
      <c r="M212" s="118"/>
      <c r="Q212" s="24"/>
      <c r="R212" s="24"/>
      <c r="S212" s="24"/>
      <c r="T212" s="24"/>
    </row>
    <row r="213" spans="2:20" ht="27" customHeight="1" x14ac:dyDescent="0.2">
      <c r="B213" s="113">
        <v>2</v>
      </c>
      <c r="C213" s="123"/>
      <c r="D213" s="121"/>
      <c r="E213" s="125"/>
      <c r="F213" s="126"/>
      <c r="G213" s="127"/>
      <c r="H213" s="128"/>
      <c r="I213" s="129"/>
      <c r="J213" s="130"/>
      <c r="K213" s="128"/>
      <c r="L213" s="117"/>
      <c r="M213" s="119"/>
      <c r="Q213" s="24"/>
      <c r="R213" s="24"/>
      <c r="S213" s="24"/>
    </row>
    <row r="214" spans="2:20" ht="27" customHeight="1" x14ac:dyDescent="0.2">
      <c r="B214" s="113">
        <v>3</v>
      </c>
      <c r="C214" s="123"/>
      <c r="D214" s="121"/>
      <c r="E214" s="125"/>
      <c r="F214" s="126"/>
      <c r="G214" s="127"/>
      <c r="H214" s="128"/>
      <c r="I214" s="129"/>
      <c r="J214" s="130"/>
      <c r="K214" s="128"/>
      <c r="L214" s="117"/>
      <c r="M214" s="119"/>
      <c r="Q214" s="24"/>
      <c r="R214" s="24"/>
    </row>
    <row r="215" spans="2:20" ht="27" customHeight="1" x14ac:dyDescent="0.2">
      <c r="B215" s="113">
        <v>4</v>
      </c>
      <c r="C215" s="123"/>
      <c r="D215" s="121"/>
      <c r="E215" s="125"/>
      <c r="F215" s="126"/>
      <c r="G215" s="127"/>
      <c r="H215" s="128"/>
      <c r="I215" s="129"/>
      <c r="J215" s="130"/>
      <c r="K215" s="128"/>
      <c r="L215" s="117"/>
      <c r="M215" s="119"/>
      <c r="Q215" s="24"/>
      <c r="R215" s="24"/>
      <c r="S215" s="24"/>
      <c r="T215" s="24"/>
    </row>
    <row r="216" spans="2:20" ht="23" customHeight="1" x14ac:dyDescent="0.2">
      <c r="B216" s="113">
        <v>5</v>
      </c>
      <c r="C216" s="123"/>
      <c r="D216" s="121"/>
      <c r="E216" s="125"/>
      <c r="F216" s="126"/>
      <c r="G216" s="127"/>
      <c r="H216" s="128"/>
      <c r="I216" s="129"/>
      <c r="J216" s="130"/>
      <c r="K216" s="128"/>
      <c r="L216" s="117"/>
      <c r="M216" s="119"/>
      <c r="Q216" s="24"/>
      <c r="R216" s="24"/>
    </row>
    <row r="217" spans="2:20" ht="25" customHeight="1" x14ac:dyDescent="0.2">
      <c r="B217" s="113">
        <v>6</v>
      </c>
      <c r="C217" s="123"/>
      <c r="D217" s="121"/>
      <c r="E217" s="125"/>
      <c r="F217" s="126"/>
      <c r="G217" s="127"/>
      <c r="H217" s="128"/>
      <c r="I217" s="129"/>
      <c r="J217" s="130"/>
      <c r="K217" s="128"/>
      <c r="L217" s="117"/>
      <c r="M217" s="119"/>
      <c r="Q217" s="24"/>
      <c r="R217" s="24"/>
    </row>
    <row r="218" spans="2:20" ht="25" customHeight="1" x14ac:dyDescent="0.2">
      <c r="B218" s="113">
        <v>7</v>
      </c>
      <c r="C218" s="123"/>
      <c r="D218" s="121"/>
      <c r="E218" s="125"/>
      <c r="F218" s="126"/>
      <c r="G218" s="127"/>
      <c r="H218" s="128"/>
      <c r="I218" s="129"/>
      <c r="J218" s="130"/>
      <c r="K218" s="128"/>
      <c r="L218" s="117"/>
      <c r="M218" s="119"/>
      <c r="Q218" s="24"/>
      <c r="R218" s="24"/>
    </row>
    <row r="219" spans="2:20" ht="25" customHeight="1" x14ac:dyDescent="0.2">
      <c r="B219" s="113">
        <v>8</v>
      </c>
      <c r="C219" s="123"/>
      <c r="D219" s="121"/>
      <c r="E219" s="125"/>
      <c r="F219" s="126"/>
      <c r="G219" s="127"/>
      <c r="H219" s="128"/>
      <c r="I219" s="129"/>
      <c r="J219" s="130"/>
      <c r="K219" s="128"/>
      <c r="L219" s="117"/>
      <c r="M219" s="119"/>
      <c r="Q219" s="24"/>
      <c r="R219" s="24"/>
    </row>
    <row r="220" spans="2:20" ht="25" customHeight="1" x14ac:dyDescent="0.2">
      <c r="B220" s="113">
        <v>9</v>
      </c>
      <c r="C220" s="123"/>
      <c r="D220" s="121"/>
      <c r="E220" s="125"/>
      <c r="F220" s="126"/>
      <c r="G220" s="127"/>
      <c r="H220" s="128"/>
      <c r="I220" s="129"/>
      <c r="J220" s="130"/>
      <c r="K220" s="128"/>
      <c r="L220" s="117"/>
      <c r="M220" s="119"/>
      <c r="Q220" s="24"/>
      <c r="R220" s="24"/>
    </row>
    <row r="221" spans="2:20" ht="25" customHeight="1" x14ac:dyDescent="0.2">
      <c r="B221" s="113">
        <v>10</v>
      </c>
      <c r="C221" s="123"/>
      <c r="D221" s="121"/>
      <c r="E221" s="125"/>
      <c r="F221" s="126"/>
      <c r="G221" s="127"/>
      <c r="H221" s="128"/>
      <c r="I221" s="129"/>
      <c r="J221" s="130"/>
      <c r="K221" s="128"/>
      <c r="L221" s="117"/>
      <c r="M221" s="119"/>
      <c r="Q221" s="24"/>
      <c r="R221" s="24"/>
    </row>
    <row r="222" spans="2:20" ht="23" customHeight="1" x14ac:dyDescent="0.2">
      <c r="B222" s="62"/>
      <c r="C222" s="62"/>
      <c r="D222" s="114"/>
      <c r="E222" s="62"/>
      <c r="F222" s="62"/>
      <c r="G222" s="62"/>
      <c r="H222" s="114"/>
      <c r="I222" s="114"/>
      <c r="J222" s="114"/>
      <c r="K222" s="115"/>
      <c r="L222" s="62"/>
      <c r="M222" s="24"/>
      <c r="N222" s="24"/>
      <c r="O222" s="24"/>
      <c r="P222" s="24"/>
      <c r="Q222" s="24"/>
      <c r="R222" s="24"/>
    </row>
    <row r="223" spans="2:20" ht="25" customHeight="1" x14ac:dyDescent="0.2">
      <c r="B223" s="131" t="s">
        <v>42</v>
      </c>
      <c r="C223" s="134"/>
      <c r="D223" s="135"/>
      <c r="E223" s="135"/>
      <c r="F223" s="135"/>
      <c r="G223" s="135"/>
      <c r="H223" s="135"/>
      <c r="I223" s="135"/>
      <c r="J223" s="135"/>
      <c r="K223" s="135"/>
      <c r="L223" s="135"/>
      <c r="M223" s="136"/>
      <c r="N223" s="24"/>
      <c r="O223" s="24"/>
      <c r="P223" s="24"/>
      <c r="Q223" s="24"/>
      <c r="R223" s="24"/>
    </row>
    <row r="224" spans="2:20" ht="25" customHeight="1" x14ac:dyDescent="0.2">
      <c r="B224" s="132"/>
      <c r="C224" s="137"/>
      <c r="D224" s="138"/>
      <c r="E224" s="138"/>
      <c r="F224" s="138"/>
      <c r="G224" s="138"/>
      <c r="H224" s="138"/>
      <c r="I224" s="138"/>
      <c r="J224" s="138"/>
      <c r="K224" s="138"/>
      <c r="L224" s="138"/>
      <c r="M224" s="139"/>
      <c r="N224" s="24"/>
      <c r="O224" s="24"/>
      <c r="P224" s="24"/>
      <c r="Q224" s="24"/>
      <c r="R224" s="24"/>
    </row>
    <row r="225" spans="2:18" ht="25" customHeight="1" x14ac:dyDescent="0.2">
      <c r="B225" s="132"/>
      <c r="C225" s="137"/>
      <c r="D225" s="138"/>
      <c r="E225" s="138"/>
      <c r="F225" s="138"/>
      <c r="G225" s="138"/>
      <c r="H225" s="138"/>
      <c r="I225" s="138"/>
      <c r="J225" s="138"/>
      <c r="K225" s="138"/>
      <c r="L225" s="138"/>
      <c r="M225" s="139"/>
      <c r="N225" s="24"/>
      <c r="O225" s="24"/>
      <c r="P225" s="24"/>
      <c r="Q225" s="24"/>
      <c r="R225" s="24"/>
    </row>
    <row r="226" spans="2:18" ht="25" customHeight="1" x14ac:dyDescent="0.2">
      <c r="B226" s="132"/>
      <c r="C226" s="137"/>
      <c r="D226" s="138"/>
      <c r="E226" s="138"/>
      <c r="F226" s="138"/>
      <c r="G226" s="138"/>
      <c r="H226" s="138"/>
      <c r="I226" s="138"/>
      <c r="J226" s="138"/>
      <c r="K226" s="138"/>
      <c r="L226" s="138"/>
      <c r="M226" s="139"/>
      <c r="N226" s="24"/>
      <c r="O226" s="24"/>
      <c r="P226" s="24"/>
      <c r="Q226" s="24"/>
      <c r="R226" s="24"/>
    </row>
    <row r="227" spans="2:18" ht="25" customHeight="1" x14ac:dyDescent="0.2">
      <c r="B227" s="132"/>
      <c r="C227" s="137"/>
      <c r="D227" s="138"/>
      <c r="E227" s="138"/>
      <c r="F227" s="138"/>
      <c r="G227" s="138"/>
      <c r="H227" s="138"/>
      <c r="I227" s="138"/>
      <c r="J227" s="138"/>
      <c r="K227" s="138"/>
      <c r="L227" s="138"/>
      <c r="M227" s="139"/>
      <c r="N227" s="24"/>
      <c r="O227" s="24"/>
      <c r="P227" s="24"/>
      <c r="Q227" s="24"/>
      <c r="R227" s="24"/>
    </row>
    <row r="228" spans="2:18" ht="25" customHeight="1" x14ac:dyDescent="0.2">
      <c r="B228" s="133"/>
      <c r="C228" s="140"/>
      <c r="D228" s="141"/>
      <c r="E228" s="141"/>
      <c r="F228" s="141"/>
      <c r="G228" s="141"/>
      <c r="H228" s="141"/>
      <c r="I228" s="141"/>
      <c r="J228" s="141"/>
      <c r="K228" s="141"/>
      <c r="L228" s="141"/>
      <c r="M228" s="142"/>
      <c r="N228" s="24"/>
      <c r="O228" s="24"/>
      <c r="P228" s="24"/>
      <c r="Q228" s="24"/>
      <c r="R228" s="24"/>
    </row>
    <row r="229" spans="2:18" ht="13" customHeight="1" x14ac:dyDescent="0.2">
      <c r="M229" s="24"/>
      <c r="N229" s="24"/>
      <c r="O229" s="24"/>
      <c r="P229" s="24"/>
      <c r="Q229" s="24"/>
      <c r="R229" s="24"/>
    </row>
    <row r="230" spans="2:18" ht="13" customHeight="1" x14ac:dyDescent="0.2">
      <c r="R230" s="24"/>
    </row>
    <row r="231" spans="2:18" ht="13" customHeight="1" x14ac:dyDescent="0.2"/>
    <row r="232" spans="2:18" ht="13" hidden="1" customHeight="1" x14ac:dyDescent="0.2"/>
    <row r="233" spans="2:18" ht="13" hidden="1" customHeight="1" x14ac:dyDescent="0.2"/>
    <row r="234" spans="2:18" ht="13" hidden="1" customHeight="1" x14ac:dyDescent="0.2"/>
    <row r="235" spans="2:18" ht="13" hidden="1" customHeight="1" x14ac:dyDescent="0.2"/>
    <row r="236" spans="2:18" ht="13" hidden="1" customHeight="1" x14ac:dyDescent="0.2"/>
    <row r="237" spans="2:18" ht="13" hidden="1" customHeight="1" x14ac:dyDescent="0.2"/>
    <row r="238" spans="2:18" ht="13" hidden="1" customHeight="1" x14ac:dyDescent="0.2"/>
    <row r="239" spans="2:18" ht="13" hidden="1" customHeight="1" x14ac:dyDescent="0.2"/>
    <row r="240" spans="2:18" ht="13" hidden="1" customHeight="1" x14ac:dyDescent="0.2"/>
    <row r="241" ht="13" hidden="1" customHeight="1" x14ac:dyDescent="0.2"/>
    <row r="242" ht="13" hidden="1" customHeight="1" x14ac:dyDescent="0.2"/>
    <row r="243" ht="13" hidden="1" customHeight="1" x14ac:dyDescent="0.2"/>
    <row r="244" ht="13" hidden="1" customHeight="1" x14ac:dyDescent="0.2"/>
    <row r="245" ht="13" hidden="1" customHeight="1" x14ac:dyDescent="0.2"/>
    <row r="246" ht="13" hidden="1" customHeight="1" x14ac:dyDescent="0.2"/>
    <row r="247" ht="13" hidden="1" customHeight="1" x14ac:dyDescent="0.2"/>
    <row r="248" ht="13" hidden="1" customHeight="1" x14ac:dyDescent="0.2"/>
    <row r="249" ht="13" hidden="1" customHeight="1" x14ac:dyDescent="0.2"/>
    <row r="250" ht="13" hidden="1" customHeight="1" x14ac:dyDescent="0.2"/>
    <row r="251" ht="13" hidden="1" customHeight="1" x14ac:dyDescent="0.2"/>
    <row r="252" ht="13" hidden="1" customHeight="1" x14ac:dyDescent="0.2"/>
    <row r="253" ht="13" hidden="1" customHeight="1" x14ac:dyDescent="0.2"/>
    <row r="254" ht="13" hidden="1" customHeight="1" x14ac:dyDescent="0.2"/>
    <row r="255" ht="13" hidden="1" customHeight="1" x14ac:dyDescent="0.2"/>
    <row r="256" ht="13" hidden="1" customHeight="1" x14ac:dyDescent="0.2"/>
    <row r="257" ht="13" hidden="1" customHeight="1" x14ac:dyDescent="0.2"/>
    <row r="258" ht="13" hidden="1" customHeight="1" x14ac:dyDescent="0.2"/>
    <row r="259" ht="13" hidden="1" customHeight="1" x14ac:dyDescent="0.2"/>
    <row r="260" ht="13" hidden="1" customHeight="1" x14ac:dyDescent="0.2"/>
    <row r="261" ht="13" hidden="1" customHeight="1" x14ac:dyDescent="0.2"/>
    <row r="262" ht="13" hidden="1" customHeight="1" x14ac:dyDescent="0.2"/>
    <row r="263" ht="13" hidden="1" customHeight="1" x14ac:dyDescent="0.2"/>
    <row r="264" ht="13" hidden="1" customHeight="1" x14ac:dyDescent="0.2"/>
    <row r="265" ht="13" hidden="1" customHeight="1" x14ac:dyDescent="0.2"/>
    <row r="266" ht="13" hidden="1" customHeight="1" x14ac:dyDescent="0.2"/>
    <row r="267" ht="13" hidden="1" customHeight="1" x14ac:dyDescent="0.2"/>
    <row r="268" ht="13" hidden="1" customHeight="1" x14ac:dyDescent="0.2"/>
    <row r="269" ht="13" hidden="1" customHeight="1" x14ac:dyDescent="0.2"/>
    <row r="270" ht="13" hidden="1" customHeight="1" x14ac:dyDescent="0.2"/>
    <row r="271" ht="13" hidden="1" customHeight="1" x14ac:dyDescent="0.2"/>
    <row r="272" ht="13" hidden="1" customHeight="1" x14ac:dyDescent="0.2"/>
    <row r="273" ht="13" hidden="1" customHeight="1" x14ac:dyDescent="0.2"/>
    <row r="274" ht="13" hidden="1" customHeight="1" x14ac:dyDescent="0.2"/>
    <row r="275" ht="13" hidden="1" customHeight="1" x14ac:dyDescent="0.2"/>
    <row r="276" ht="13" hidden="1" customHeight="1" x14ac:dyDescent="0.2"/>
    <row r="277" ht="13" hidden="1" customHeight="1" x14ac:dyDescent="0.2"/>
    <row r="278" ht="13" hidden="1" customHeight="1" x14ac:dyDescent="0.2"/>
    <row r="279" ht="13" hidden="1" customHeight="1" x14ac:dyDescent="0.2"/>
    <row r="280" ht="13" hidden="1" customHeight="1" x14ac:dyDescent="0.2"/>
    <row r="281" ht="13" hidden="1" customHeight="1" x14ac:dyDescent="0.2"/>
    <row r="282" ht="13" hidden="1" customHeight="1" x14ac:dyDescent="0.2"/>
    <row r="283" ht="13" hidden="1" customHeight="1" x14ac:dyDescent="0.2"/>
    <row r="284" ht="13" hidden="1" customHeight="1" x14ac:dyDescent="0.2"/>
    <row r="285" ht="13" hidden="1" customHeight="1" x14ac:dyDescent="0.2"/>
    <row r="286" ht="13" hidden="1" customHeight="1" x14ac:dyDescent="0.2"/>
    <row r="287" ht="13" hidden="1" customHeight="1" x14ac:dyDescent="0.2"/>
    <row r="288" ht="13" hidden="1" customHeight="1" x14ac:dyDescent="0.2"/>
    <row r="289" ht="13" hidden="1" customHeight="1" x14ac:dyDescent="0.2"/>
    <row r="290" ht="13" hidden="1" customHeight="1" x14ac:dyDescent="0.2"/>
    <row r="291" ht="13" hidden="1" customHeight="1" x14ac:dyDescent="0.2"/>
    <row r="292" ht="13" hidden="1" customHeight="1" x14ac:dyDescent="0.2"/>
    <row r="293" ht="13" hidden="1" customHeight="1" x14ac:dyDescent="0.2"/>
    <row r="294" ht="13" hidden="1" customHeight="1" x14ac:dyDescent="0.2"/>
    <row r="295" ht="13" hidden="1" customHeight="1" x14ac:dyDescent="0.2"/>
    <row r="296" ht="13" hidden="1" customHeight="1" x14ac:dyDescent="0.2"/>
    <row r="297" ht="13" hidden="1" customHeight="1" x14ac:dyDescent="0.2"/>
    <row r="298" ht="13" hidden="1" customHeight="1" x14ac:dyDescent="0.2"/>
    <row r="299" ht="13" hidden="1" customHeight="1" x14ac:dyDescent="0.2"/>
    <row r="300" ht="13" hidden="1" customHeight="1" x14ac:dyDescent="0.2"/>
    <row r="301" ht="13" hidden="1" customHeight="1" x14ac:dyDescent="0.2"/>
    <row r="302" ht="13" hidden="1" customHeight="1" x14ac:dyDescent="0.2"/>
    <row r="303" ht="13" hidden="1" customHeight="1" x14ac:dyDescent="0.2"/>
    <row r="304" ht="13" hidden="1" customHeight="1" x14ac:dyDescent="0.2"/>
    <row r="305" ht="13" hidden="1" customHeight="1" x14ac:dyDescent="0.2"/>
    <row r="306" ht="13" hidden="1" customHeight="1" x14ac:dyDescent="0.2"/>
    <row r="307" ht="13" hidden="1" customHeight="1" x14ac:dyDescent="0.2"/>
    <row r="308" ht="13" hidden="1" customHeight="1" x14ac:dyDescent="0.2"/>
    <row r="309" ht="13" hidden="1" customHeight="1" x14ac:dyDescent="0.2"/>
    <row r="310" ht="13" hidden="1" customHeight="1" x14ac:dyDescent="0.2"/>
    <row r="311" ht="13" hidden="1" customHeight="1" x14ac:dyDescent="0.2"/>
    <row r="312" ht="13" hidden="1" customHeight="1" x14ac:dyDescent="0.2"/>
    <row r="313" ht="13" hidden="1" customHeight="1" x14ac:dyDescent="0.2"/>
    <row r="314" ht="13" hidden="1" customHeight="1" x14ac:dyDescent="0.2"/>
    <row r="315" ht="13" hidden="1" customHeight="1" x14ac:dyDescent="0.2"/>
    <row r="316" ht="13" hidden="1" customHeight="1" x14ac:dyDescent="0.2"/>
    <row r="317" ht="13" hidden="1" customHeight="1" x14ac:dyDescent="0.2"/>
    <row r="318" ht="13" hidden="1" customHeight="1" x14ac:dyDescent="0.2"/>
    <row r="319" ht="13" hidden="1" customHeight="1" x14ac:dyDescent="0.2"/>
    <row r="320" ht="13" hidden="1" customHeight="1" x14ac:dyDescent="0.2"/>
    <row r="321" ht="13" hidden="1" customHeight="1" x14ac:dyDescent="0.2"/>
    <row r="322" ht="13" hidden="1" customHeight="1" x14ac:dyDescent="0.2"/>
    <row r="323" ht="13" hidden="1" customHeight="1" x14ac:dyDescent="0.2"/>
    <row r="324" ht="13" hidden="1" customHeight="1" x14ac:dyDescent="0.2"/>
    <row r="325" ht="13" hidden="1" customHeight="1" x14ac:dyDescent="0.2"/>
    <row r="326" ht="13" hidden="1" customHeight="1" x14ac:dyDescent="0.2"/>
    <row r="327" ht="13" hidden="1" customHeight="1" x14ac:dyDescent="0.2"/>
    <row r="328" ht="13" hidden="1" customHeight="1" x14ac:dyDescent="0.2"/>
    <row r="329" ht="13" hidden="1" customHeight="1" x14ac:dyDescent="0.2"/>
    <row r="330" ht="13" hidden="1" customHeight="1" x14ac:dyDescent="0.2"/>
    <row r="331" ht="13" hidden="1" customHeight="1" x14ac:dyDescent="0.2"/>
    <row r="332" ht="13" hidden="1" customHeight="1" x14ac:dyDescent="0.2"/>
    <row r="333" ht="13" hidden="1" customHeight="1" x14ac:dyDescent="0.2"/>
    <row r="334" ht="13" hidden="1" customHeight="1" x14ac:dyDescent="0.2"/>
    <row r="335" ht="13" hidden="1" customHeight="1" x14ac:dyDescent="0.2"/>
    <row r="336" ht="13" hidden="1" customHeight="1" x14ac:dyDescent="0.2"/>
    <row r="337" ht="13" hidden="1" customHeight="1" x14ac:dyDescent="0.2"/>
    <row r="338" ht="13" hidden="1" customHeight="1" x14ac:dyDescent="0.2"/>
    <row r="339" ht="13" hidden="1" customHeight="1" x14ac:dyDescent="0.2"/>
    <row r="340" ht="13" hidden="1" customHeight="1" x14ac:dyDescent="0.2"/>
    <row r="341" ht="13" hidden="1" customHeight="1" x14ac:dyDescent="0.2"/>
    <row r="342" ht="13" hidden="1" customHeight="1" x14ac:dyDescent="0.2"/>
    <row r="343" ht="13" hidden="1" customHeight="1" x14ac:dyDescent="0.2"/>
    <row r="344" ht="13" hidden="1" customHeight="1" x14ac:dyDescent="0.2"/>
    <row r="345" ht="13" hidden="1" customHeight="1" x14ac:dyDescent="0.2"/>
    <row r="346" ht="13" hidden="1" customHeight="1" x14ac:dyDescent="0.2"/>
    <row r="347" ht="13" hidden="1" customHeight="1" x14ac:dyDescent="0.2"/>
    <row r="348" ht="13" hidden="1" customHeight="1" x14ac:dyDescent="0.2"/>
    <row r="349" ht="13" hidden="1" customHeight="1" x14ac:dyDescent="0.2"/>
    <row r="350" ht="13" hidden="1" customHeight="1" x14ac:dyDescent="0.2"/>
    <row r="351" ht="13" hidden="1" customHeight="1" x14ac:dyDescent="0.2"/>
    <row r="352" ht="13" hidden="1" customHeight="1" x14ac:dyDescent="0.2"/>
    <row r="353" ht="13" hidden="1" customHeight="1" x14ac:dyDescent="0.2"/>
    <row r="354" ht="13" hidden="1" customHeight="1" x14ac:dyDescent="0.2"/>
    <row r="355" ht="13" hidden="1" customHeight="1" x14ac:dyDescent="0.2"/>
    <row r="356" ht="13" hidden="1" customHeight="1" x14ac:dyDescent="0.2"/>
    <row r="357" ht="13" hidden="1" customHeight="1" x14ac:dyDescent="0.2"/>
    <row r="358" ht="13" hidden="1" customHeight="1" x14ac:dyDescent="0.2"/>
    <row r="359" ht="13" hidden="1" customHeight="1" x14ac:dyDescent="0.2"/>
    <row r="360" ht="13" hidden="1" customHeight="1" x14ac:dyDescent="0.2"/>
    <row r="361" ht="13" hidden="1" customHeight="1" x14ac:dyDescent="0.2"/>
    <row r="362" ht="13" hidden="1" customHeight="1" x14ac:dyDescent="0.2"/>
    <row r="363" ht="13" hidden="1" customHeight="1" x14ac:dyDescent="0.2"/>
    <row r="364" ht="13" hidden="1" customHeight="1" x14ac:dyDescent="0.2"/>
    <row r="365" ht="13" hidden="1" customHeight="1" x14ac:dyDescent="0.2"/>
    <row r="366" ht="13" hidden="1" customHeight="1" x14ac:dyDescent="0.2"/>
    <row r="367" ht="13" hidden="1" customHeight="1" x14ac:dyDescent="0.2"/>
    <row r="368" ht="13" hidden="1" customHeight="1" x14ac:dyDescent="0.2"/>
    <row r="369" ht="13" hidden="1" customHeight="1" x14ac:dyDescent="0.2"/>
    <row r="370" ht="13" hidden="1" customHeight="1" x14ac:dyDescent="0.2"/>
    <row r="371" ht="13" hidden="1" customHeight="1" x14ac:dyDescent="0.2"/>
    <row r="372" ht="13" hidden="1" customHeight="1" x14ac:dyDescent="0.2"/>
    <row r="373" ht="13" hidden="1" customHeight="1" x14ac:dyDescent="0.2"/>
    <row r="374" ht="13" hidden="1" customHeight="1" x14ac:dyDescent="0.2"/>
    <row r="375" ht="13" hidden="1" customHeight="1" x14ac:dyDescent="0.2"/>
    <row r="376" ht="13" hidden="1" customHeight="1" x14ac:dyDescent="0.2"/>
    <row r="377" ht="13" hidden="1" customHeight="1" x14ac:dyDescent="0.2"/>
    <row r="378" ht="13" hidden="1" customHeight="1" x14ac:dyDescent="0.2"/>
    <row r="379" ht="13" hidden="1" customHeight="1" x14ac:dyDescent="0.2"/>
    <row r="380" ht="13" hidden="1" customHeight="1" x14ac:dyDescent="0.2"/>
    <row r="381" ht="13" hidden="1" customHeight="1" x14ac:dyDescent="0.2"/>
    <row r="382" ht="13" hidden="1" customHeight="1" x14ac:dyDescent="0.2"/>
    <row r="383" ht="13" hidden="1" customHeight="1" x14ac:dyDescent="0.2"/>
    <row r="384" ht="13" hidden="1" customHeight="1" x14ac:dyDescent="0.2"/>
    <row r="385" ht="13" hidden="1" customHeight="1" x14ac:dyDescent="0.2"/>
    <row r="386" ht="13" hidden="1" customHeight="1" x14ac:dyDescent="0.2"/>
    <row r="387" ht="13" hidden="1" customHeight="1" x14ac:dyDescent="0.2"/>
    <row r="388" ht="13" hidden="1" customHeight="1" x14ac:dyDescent="0.2"/>
    <row r="389" ht="13" hidden="1" customHeight="1" x14ac:dyDescent="0.2"/>
    <row r="390" ht="13" hidden="1" customHeight="1" x14ac:dyDescent="0.2"/>
    <row r="391" ht="13" hidden="1" customHeight="1" x14ac:dyDescent="0.2"/>
    <row r="392" ht="13" hidden="1" customHeight="1" x14ac:dyDescent="0.2"/>
    <row r="393" ht="13" hidden="1" customHeight="1" x14ac:dyDescent="0.2"/>
    <row r="394" ht="13" hidden="1" customHeight="1" x14ac:dyDescent="0.2"/>
    <row r="395" ht="13" hidden="1" customHeight="1" x14ac:dyDescent="0.2"/>
    <row r="396" ht="13" hidden="1" customHeight="1" x14ac:dyDescent="0.2"/>
    <row r="397" ht="13" hidden="1" customHeight="1" x14ac:dyDescent="0.2"/>
    <row r="398" ht="13" hidden="1" customHeight="1" x14ac:dyDescent="0.2"/>
    <row r="399" ht="13" hidden="1" customHeight="1" x14ac:dyDescent="0.2"/>
    <row r="400" ht="13" hidden="1" customHeight="1" x14ac:dyDescent="0.2"/>
    <row r="401" ht="13" hidden="1" customHeight="1" x14ac:dyDescent="0.2"/>
    <row r="402" ht="13" hidden="1" customHeight="1" x14ac:dyDescent="0.2"/>
    <row r="403" ht="13" hidden="1" customHeight="1" x14ac:dyDescent="0.2"/>
    <row r="404" ht="13" hidden="1" customHeight="1" x14ac:dyDescent="0.2"/>
    <row r="405" ht="13" hidden="1" customHeight="1" x14ac:dyDescent="0.2"/>
    <row r="406" ht="13" hidden="1" customHeight="1" x14ac:dyDescent="0.2"/>
    <row r="407" ht="13" hidden="1" customHeight="1" x14ac:dyDescent="0.2"/>
    <row r="408" ht="13" hidden="1" customHeight="1" x14ac:dyDescent="0.2"/>
    <row r="409" ht="13" hidden="1" customHeight="1" x14ac:dyDescent="0.2"/>
    <row r="410" ht="13" hidden="1" customHeight="1" x14ac:dyDescent="0.2"/>
    <row r="411" ht="13" hidden="1" customHeight="1" x14ac:dyDescent="0.2"/>
    <row r="412" ht="13" hidden="1" customHeight="1" x14ac:dyDescent="0.2"/>
    <row r="413" ht="13" hidden="1" customHeight="1" x14ac:dyDescent="0.2"/>
    <row r="414" ht="13" hidden="1" customHeight="1" x14ac:dyDescent="0.2"/>
    <row r="415" ht="13" hidden="1" customHeight="1" x14ac:dyDescent="0.2"/>
    <row r="416" ht="13" hidden="1" customHeight="1" x14ac:dyDescent="0.2"/>
    <row r="417" ht="13" hidden="1" customHeight="1" x14ac:dyDescent="0.2"/>
    <row r="418" ht="13" hidden="1" customHeight="1" x14ac:dyDescent="0.2"/>
    <row r="419" ht="13" hidden="1" customHeight="1" x14ac:dyDescent="0.2"/>
    <row r="420" ht="13" hidden="1" customHeight="1" x14ac:dyDescent="0.2"/>
    <row r="421" ht="13" hidden="1" customHeight="1" x14ac:dyDescent="0.2"/>
    <row r="422" ht="13" hidden="1" customHeight="1" x14ac:dyDescent="0.2"/>
    <row r="423" ht="13" hidden="1" customHeight="1" x14ac:dyDescent="0.2"/>
    <row r="424" ht="13" hidden="1" customHeight="1" x14ac:dyDescent="0.2"/>
    <row r="425" ht="13" hidden="1" customHeight="1" x14ac:dyDescent="0.2"/>
    <row r="426" ht="13" hidden="1" customHeight="1" x14ac:dyDescent="0.2"/>
    <row r="427" ht="13" hidden="1" customHeight="1" x14ac:dyDescent="0.2"/>
    <row r="428" ht="13" hidden="1" customHeight="1" x14ac:dyDescent="0.2"/>
    <row r="429" ht="13" hidden="1" customHeight="1" x14ac:dyDescent="0.2"/>
    <row r="430" ht="13" hidden="1" customHeight="1" x14ac:dyDescent="0.2"/>
    <row r="431" ht="13" hidden="1" customHeight="1" x14ac:dyDescent="0.2"/>
    <row r="432" ht="13" hidden="1" customHeight="1" x14ac:dyDescent="0.2"/>
    <row r="433" ht="13" hidden="1" customHeight="1" x14ac:dyDescent="0.2"/>
    <row r="434" ht="13" hidden="1" customHeight="1" x14ac:dyDescent="0.2"/>
    <row r="435" ht="13" hidden="1" customHeight="1" x14ac:dyDescent="0.2"/>
    <row r="436" ht="13" hidden="1" customHeight="1" x14ac:dyDescent="0.2"/>
    <row r="437" ht="13" hidden="1" customHeight="1" x14ac:dyDescent="0.2"/>
    <row r="438" ht="13" hidden="1" customHeight="1" x14ac:dyDescent="0.2"/>
    <row r="439" ht="13" hidden="1" customHeight="1" x14ac:dyDescent="0.2"/>
    <row r="440" ht="13" hidden="1" customHeight="1" x14ac:dyDescent="0.2"/>
    <row r="441" ht="13" hidden="1" customHeight="1" x14ac:dyDescent="0.2"/>
    <row r="442" ht="13" hidden="1" customHeight="1" x14ac:dyDescent="0.2"/>
    <row r="443" ht="13" hidden="1" customHeight="1" x14ac:dyDescent="0.2"/>
    <row r="444" ht="13" hidden="1" customHeight="1" x14ac:dyDescent="0.2"/>
    <row r="445" ht="13" hidden="1" customHeight="1" x14ac:dyDescent="0.2"/>
    <row r="446" ht="13" hidden="1" customHeight="1" x14ac:dyDescent="0.2"/>
    <row r="447" ht="13" hidden="1" customHeight="1" x14ac:dyDescent="0.2"/>
    <row r="448" ht="13" hidden="1" customHeight="1" x14ac:dyDescent="0.2"/>
    <row r="449" ht="13" hidden="1" customHeight="1" x14ac:dyDescent="0.2"/>
    <row r="450" ht="13" hidden="1" customHeight="1" x14ac:dyDescent="0.2"/>
    <row r="451" ht="13" hidden="1" customHeight="1" x14ac:dyDescent="0.2"/>
    <row r="452" ht="13" hidden="1" customHeight="1" x14ac:dyDescent="0.2"/>
    <row r="453" ht="13" hidden="1" customHeight="1" x14ac:dyDescent="0.2"/>
    <row r="454" ht="13" hidden="1" customHeight="1" x14ac:dyDescent="0.2"/>
    <row r="455" ht="13" hidden="1" customHeight="1" x14ac:dyDescent="0.2"/>
    <row r="456" ht="13" hidden="1" customHeight="1" x14ac:dyDescent="0.2"/>
    <row r="457" ht="13" hidden="1" customHeight="1" x14ac:dyDescent="0.2"/>
    <row r="458" ht="13" hidden="1" customHeight="1" x14ac:dyDescent="0.2"/>
    <row r="459" ht="13" hidden="1" customHeight="1" x14ac:dyDescent="0.2"/>
    <row r="460" ht="13" hidden="1" customHeight="1" x14ac:dyDescent="0.2"/>
    <row r="461" ht="13" hidden="1" customHeight="1" x14ac:dyDescent="0.2"/>
    <row r="462" ht="13" hidden="1" customHeight="1" x14ac:dyDescent="0.2"/>
    <row r="463" ht="13" hidden="1" customHeight="1" x14ac:dyDescent="0.2"/>
    <row r="464" ht="13" hidden="1" customHeight="1" x14ac:dyDescent="0.2"/>
    <row r="465" ht="13" hidden="1" customHeight="1" x14ac:dyDescent="0.2"/>
    <row r="466" ht="13" hidden="1" customHeight="1" x14ac:dyDescent="0.2"/>
    <row r="467" ht="13" hidden="1" customHeight="1" x14ac:dyDescent="0.2"/>
    <row r="468" ht="13" hidden="1" customHeight="1" x14ac:dyDescent="0.2"/>
    <row r="469" ht="13" hidden="1" customHeight="1" x14ac:dyDescent="0.2"/>
    <row r="470" ht="13" hidden="1" customHeight="1" x14ac:dyDescent="0.2"/>
    <row r="471" ht="13" hidden="1" customHeight="1" x14ac:dyDescent="0.2"/>
    <row r="472" ht="13" hidden="1" customHeight="1" x14ac:dyDescent="0.2"/>
    <row r="473" ht="13" hidden="1" customHeight="1" x14ac:dyDescent="0.2"/>
    <row r="474" ht="13" hidden="1" customHeight="1" x14ac:dyDescent="0.2"/>
    <row r="475" ht="13" hidden="1" customHeight="1" x14ac:dyDescent="0.2"/>
    <row r="476" ht="13" hidden="1" customHeight="1" x14ac:dyDescent="0.2"/>
    <row r="477" ht="13" hidden="1" customHeight="1" x14ac:dyDescent="0.2"/>
    <row r="478" ht="13" hidden="1" customHeight="1" x14ac:dyDescent="0.2"/>
    <row r="479" ht="13" hidden="1" customHeight="1" x14ac:dyDescent="0.2"/>
    <row r="480" ht="13" hidden="1" customHeight="1" x14ac:dyDescent="0.2"/>
    <row r="481" ht="13" hidden="1" customHeight="1" x14ac:dyDescent="0.2"/>
    <row r="482" ht="13" hidden="1" customHeight="1" x14ac:dyDescent="0.2"/>
    <row r="483" ht="13" hidden="1" customHeight="1" x14ac:dyDescent="0.2"/>
    <row r="484" ht="13" hidden="1" customHeight="1" x14ac:dyDescent="0.2"/>
    <row r="485" ht="13" hidden="1" customHeight="1" x14ac:dyDescent="0.2"/>
    <row r="486" ht="13" hidden="1" customHeight="1" x14ac:dyDescent="0.2"/>
    <row r="487" ht="13" hidden="1" customHeight="1" x14ac:dyDescent="0.2"/>
    <row r="488" ht="13" hidden="1" customHeight="1" x14ac:dyDescent="0.2"/>
    <row r="489" ht="13" hidden="1" customHeight="1" x14ac:dyDescent="0.2"/>
    <row r="490" ht="13" hidden="1" customHeight="1" x14ac:dyDescent="0.2"/>
    <row r="491" ht="13" hidden="1" customHeight="1" x14ac:dyDescent="0.2"/>
    <row r="492" ht="13" hidden="1" customHeight="1" x14ac:dyDescent="0.2"/>
    <row r="493" ht="13" hidden="1" customHeight="1" x14ac:dyDescent="0.2"/>
    <row r="494" ht="13" hidden="1" customHeight="1" x14ac:dyDescent="0.2"/>
    <row r="495" ht="13" hidden="1" customHeight="1" x14ac:dyDescent="0.2"/>
    <row r="496" ht="13" hidden="1" customHeight="1" x14ac:dyDescent="0.2"/>
    <row r="497" ht="13" hidden="1" customHeight="1" x14ac:dyDescent="0.2"/>
    <row r="498" ht="13" hidden="1" customHeight="1" x14ac:dyDescent="0.2"/>
    <row r="499" ht="13" hidden="1" customHeight="1" x14ac:dyDescent="0.2"/>
    <row r="500" ht="13" hidden="1" customHeight="1" x14ac:dyDescent="0.2"/>
    <row r="501" ht="13" hidden="1" customHeight="1" x14ac:dyDescent="0.2"/>
    <row r="502" ht="13" hidden="1" customHeight="1" x14ac:dyDescent="0.2"/>
    <row r="503" ht="13" hidden="1" customHeight="1" x14ac:dyDescent="0.2"/>
    <row r="504" ht="13" hidden="1" customHeight="1" x14ac:dyDescent="0.2"/>
    <row r="505" ht="13" hidden="1" customHeight="1" x14ac:dyDescent="0.2"/>
    <row r="506" ht="13" hidden="1" customHeight="1" x14ac:dyDescent="0.2"/>
    <row r="507" ht="13" hidden="1" customHeight="1" x14ac:dyDescent="0.2"/>
    <row r="508" ht="13" hidden="1" customHeight="1" x14ac:dyDescent="0.2"/>
    <row r="509" ht="13" hidden="1" customHeight="1" x14ac:dyDescent="0.2"/>
    <row r="510" ht="13" hidden="1" customHeight="1" x14ac:dyDescent="0.2"/>
    <row r="511" ht="13" hidden="1" customHeight="1" x14ac:dyDescent="0.2"/>
    <row r="512" ht="13" hidden="1" customHeight="1" x14ac:dyDescent="0.2"/>
    <row r="513" ht="13" hidden="1" customHeight="1" x14ac:dyDescent="0.2"/>
    <row r="514" ht="13" hidden="1" customHeight="1" x14ac:dyDescent="0.2"/>
    <row r="515" ht="13" hidden="1" customHeight="1" x14ac:dyDescent="0.2"/>
    <row r="516" ht="13" hidden="1" customHeight="1" x14ac:dyDescent="0.2"/>
    <row r="517" ht="13" hidden="1" customHeight="1" x14ac:dyDescent="0.2"/>
    <row r="518" ht="13" hidden="1" customHeight="1" x14ac:dyDescent="0.2"/>
    <row r="519" ht="13" hidden="1" customHeight="1" x14ac:dyDescent="0.2"/>
    <row r="520" ht="13" hidden="1" customHeight="1" x14ac:dyDescent="0.2"/>
    <row r="521" ht="13" hidden="1" customHeight="1" x14ac:dyDescent="0.2"/>
    <row r="522" ht="13" hidden="1" customHeight="1" x14ac:dyDescent="0.2"/>
    <row r="523" ht="13" hidden="1" customHeight="1" x14ac:dyDescent="0.2"/>
    <row r="524" ht="13" hidden="1" customHeight="1" x14ac:dyDescent="0.2"/>
    <row r="525" ht="13" hidden="1" customHeight="1" x14ac:dyDescent="0.2"/>
    <row r="526" ht="13" hidden="1" customHeight="1" x14ac:dyDescent="0.2"/>
    <row r="527" ht="13" hidden="1" customHeight="1" x14ac:dyDescent="0.2"/>
    <row r="528" ht="13" hidden="1" customHeight="1" x14ac:dyDescent="0.2"/>
    <row r="529" ht="13" hidden="1" customHeight="1" x14ac:dyDescent="0.2"/>
    <row r="530" ht="13" hidden="1" customHeight="1" x14ac:dyDescent="0.2"/>
    <row r="531" ht="13" hidden="1" customHeight="1" x14ac:dyDescent="0.2"/>
    <row r="532" ht="13" hidden="1" customHeight="1" x14ac:dyDescent="0.2"/>
    <row r="533" ht="13" hidden="1" customHeight="1" x14ac:dyDescent="0.2"/>
    <row r="534" ht="13" hidden="1" customHeight="1" x14ac:dyDescent="0.2"/>
    <row r="535" ht="13" hidden="1" customHeight="1" x14ac:dyDescent="0.2"/>
    <row r="536" ht="13" hidden="1" customHeight="1" x14ac:dyDescent="0.2"/>
    <row r="537" ht="13" hidden="1" customHeight="1" x14ac:dyDescent="0.2"/>
    <row r="538" ht="13" hidden="1" customHeight="1" x14ac:dyDescent="0.2"/>
    <row r="539" ht="13" hidden="1" customHeight="1" x14ac:dyDescent="0.2"/>
    <row r="540" ht="13" hidden="1" customHeight="1" x14ac:dyDescent="0.2"/>
    <row r="541" ht="13" hidden="1" customHeight="1" x14ac:dyDescent="0.2"/>
    <row r="542" ht="13" hidden="1" customHeight="1" x14ac:dyDescent="0.2"/>
    <row r="543" ht="13" hidden="1" customHeight="1" x14ac:dyDescent="0.2"/>
    <row r="544" ht="13" hidden="1" customHeight="1" x14ac:dyDescent="0.2"/>
    <row r="545" ht="13" hidden="1" customHeight="1" x14ac:dyDescent="0.2"/>
    <row r="546" ht="13" hidden="1" customHeight="1" x14ac:dyDescent="0.2"/>
    <row r="547" ht="13" hidden="1" customHeight="1" x14ac:dyDescent="0.2"/>
    <row r="548" ht="13" hidden="1" customHeight="1" x14ac:dyDescent="0.2"/>
    <row r="549" ht="13" hidden="1" customHeight="1" x14ac:dyDescent="0.2"/>
    <row r="550" ht="13" hidden="1" customHeight="1" x14ac:dyDescent="0.2"/>
    <row r="551" ht="13" hidden="1" customHeight="1" x14ac:dyDescent="0.2"/>
    <row r="552" ht="13" hidden="1" customHeight="1" x14ac:dyDescent="0.2"/>
    <row r="553" ht="13" hidden="1" customHeight="1" x14ac:dyDescent="0.2"/>
    <row r="554" ht="13" hidden="1" customHeight="1" x14ac:dyDescent="0.2"/>
    <row r="555" ht="13" hidden="1" customHeight="1" x14ac:dyDescent="0.2"/>
    <row r="556" ht="13" hidden="1" customHeight="1" x14ac:dyDescent="0.2"/>
    <row r="557" ht="13" hidden="1" customHeight="1" x14ac:dyDescent="0.2"/>
    <row r="558" ht="13" hidden="1" customHeight="1" x14ac:dyDescent="0.2"/>
    <row r="559" ht="13" hidden="1" customHeight="1" x14ac:dyDescent="0.2"/>
    <row r="560" ht="13" hidden="1" customHeight="1" x14ac:dyDescent="0.2"/>
    <row r="561" ht="13" hidden="1" customHeight="1" x14ac:dyDescent="0.2"/>
    <row r="562" ht="13" hidden="1" customHeight="1" x14ac:dyDescent="0.2"/>
    <row r="563" ht="13" hidden="1" customHeight="1" x14ac:dyDescent="0.2"/>
    <row r="564" ht="13" hidden="1" customHeight="1" x14ac:dyDescent="0.2"/>
    <row r="565" ht="13" hidden="1" customHeight="1" x14ac:dyDescent="0.2"/>
    <row r="566" ht="13" hidden="1" customHeight="1" x14ac:dyDescent="0.2"/>
    <row r="567" ht="13" hidden="1" customHeight="1" x14ac:dyDescent="0.2"/>
    <row r="568" ht="13" hidden="1" customHeight="1" x14ac:dyDescent="0.2"/>
    <row r="569" ht="13" hidden="1" customHeight="1" x14ac:dyDescent="0.2"/>
    <row r="570" ht="13" hidden="1" customHeight="1" x14ac:dyDescent="0.2"/>
    <row r="571" ht="13" hidden="1" customHeight="1" x14ac:dyDescent="0.2"/>
    <row r="572" ht="13" hidden="1" customHeight="1" x14ac:dyDescent="0.2"/>
    <row r="573" ht="13" hidden="1" customHeight="1" x14ac:dyDescent="0.2"/>
    <row r="574" ht="13" hidden="1" customHeight="1" x14ac:dyDescent="0.2"/>
    <row r="575" ht="13" hidden="1" customHeight="1" x14ac:dyDescent="0.2"/>
    <row r="576" ht="13" hidden="1" customHeight="1" x14ac:dyDescent="0.2"/>
    <row r="577" ht="13" hidden="1" customHeight="1" x14ac:dyDescent="0.2"/>
    <row r="578" ht="13" hidden="1" customHeight="1" x14ac:dyDescent="0.2"/>
    <row r="579" ht="13" hidden="1" customHeight="1" x14ac:dyDescent="0.2"/>
    <row r="580" ht="13" hidden="1" customHeight="1" x14ac:dyDescent="0.2"/>
    <row r="581" ht="13" hidden="1" customHeight="1" x14ac:dyDescent="0.2"/>
    <row r="582" ht="13" hidden="1" customHeight="1" x14ac:dyDescent="0.2"/>
    <row r="583" ht="13" hidden="1" customHeight="1" x14ac:dyDescent="0.2"/>
    <row r="584" ht="13" hidden="1" customHeight="1" x14ac:dyDescent="0.2"/>
    <row r="585" ht="13" hidden="1" customHeight="1" x14ac:dyDescent="0.2"/>
    <row r="586" ht="13" hidden="1" customHeight="1" x14ac:dyDescent="0.2"/>
    <row r="587" ht="13" hidden="1" customHeight="1" x14ac:dyDescent="0.2"/>
    <row r="588" ht="13" hidden="1" customHeight="1" x14ac:dyDescent="0.2"/>
    <row r="589" ht="13" hidden="1" customHeight="1" x14ac:dyDescent="0.2"/>
    <row r="590" ht="13" hidden="1" customHeight="1" x14ac:dyDescent="0.2"/>
    <row r="591" ht="13" hidden="1" customHeight="1" x14ac:dyDescent="0.2"/>
    <row r="592" ht="13" hidden="1" customHeight="1" x14ac:dyDescent="0.2"/>
    <row r="593" ht="13" hidden="1" customHeight="1" x14ac:dyDescent="0.2"/>
    <row r="594" ht="13" hidden="1" customHeight="1" x14ac:dyDescent="0.2"/>
    <row r="595" ht="13" hidden="1" customHeight="1" x14ac:dyDescent="0.2"/>
    <row r="596" ht="13" hidden="1" customHeight="1" x14ac:dyDescent="0.2"/>
    <row r="597" ht="13" hidden="1" customHeight="1" x14ac:dyDescent="0.2"/>
    <row r="598" ht="13" hidden="1" customHeight="1" x14ac:dyDescent="0.2"/>
    <row r="599" ht="13" hidden="1" customHeight="1" x14ac:dyDescent="0.2"/>
    <row r="600" ht="13" hidden="1" customHeight="1" x14ac:dyDescent="0.2"/>
    <row r="601" ht="13" hidden="1" customHeight="1" x14ac:dyDescent="0.2"/>
    <row r="602" ht="13" hidden="1" customHeight="1" x14ac:dyDescent="0.2"/>
    <row r="603" ht="13" hidden="1" customHeight="1" x14ac:dyDescent="0.2"/>
    <row r="604" ht="13" hidden="1" customHeight="1" x14ac:dyDescent="0.2"/>
    <row r="605" ht="13" hidden="1" customHeight="1" x14ac:dyDescent="0.2"/>
    <row r="606" ht="13" hidden="1" customHeight="1" x14ac:dyDescent="0.2"/>
    <row r="607" ht="13" hidden="1" customHeight="1" x14ac:dyDescent="0.2"/>
    <row r="608" ht="13" hidden="1" customHeight="1" x14ac:dyDescent="0.2"/>
    <row r="609" ht="13" hidden="1" customHeight="1" x14ac:dyDescent="0.2"/>
    <row r="610" ht="13" hidden="1" customHeight="1" x14ac:dyDescent="0.2"/>
    <row r="611" ht="13" hidden="1" customHeight="1" x14ac:dyDescent="0.2"/>
    <row r="612" ht="13" hidden="1" customHeight="1" x14ac:dyDescent="0.2"/>
    <row r="613" ht="13" hidden="1" customHeight="1" x14ac:dyDescent="0.2"/>
    <row r="614" ht="13" hidden="1" customHeight="1" x14ac:dyDescent="0.2"/>
    <row r="615" ht="13" hidden="1" customHeight="1" x14ac:dyDescent="0.2"/>
    <row r="616" ht="13" hidden="1" customHeight="1" x14ac:dyDescent="0.2"/>
    <row r="617" ht="13" hidden="1" customHeight="1" x14ac:dyDescent="0.2"/>
    <row r="618" ht="13" hidden="1" customHeight="1" x14ac:dyDescent="0.2"/>
    <row r="619" ht="13" hidden="1" customHeight="1" x14ac:dyDescent="0.2"/>
    <row r="620" ht="13" hidden="1" customHeight="1" x14ac:dyDescent="0.2"/>
    <row r="621" ht="13" hidden="1" customHeight="1" x14ac:dyDescent="0.2"/>
    <row r="622" ht="13" hidden="1" customHeight="1" x14ac:dyDescent="0.2"/>
    <row r="623" ht="13" hidden="1" customHeight="1" x14ac:dyDescent="0.2"/>
    <row r="624" ht="13" hidden="1" customHeight="1" x14ac:dyDescent="0.2"/>
    <row r="625" ht="13" hidden="1" customHeight="1" x14ac:dyDescent="0.2"/>
    <row r="626" ht="13" hidden="1" customHeight="1" x14ac:dyDescent="0.2"/>
    <row r="627" ht="13" hidden="1" customHeight="1" x14ac:dyDescent="0.2"/>
    <row r="628" ht="13" hidden="1" customHeight="1" x14ac:dyDescent="0.2"/>
    <row r="629" ht="13" hidden="1" customHeight="1" x14ac:dyDescent="0.2"/>
    <row r="630" ht="13" hidden="1" customHeight="1" x14ac:dyDescent="0.2"/>
    <row r="631" ht="13" hidden="1" customHeight="1" x14ac:dyDescent="0.2"/>
    <row r="632" ht="13" hidden="1" customHeight="1" x14ac:dyDescent="0.2"/>
  </sheetData>
  <mergeCells count="440">
    <mergeCell ref="B1:I1"/>
    <mergeCell ref="B2:O2"/>
    <mergeCell ref="B3:O3"/>
    <mergeCell ref="C6:E6"/>
    <mergeCell ref="H6:J6"/>
    <mergeCell ref="M6:O6"/>
    <mergeCell ref="B8:H8"/>
    <mergeCell ref="E10:H10"/>
    <mergeCell ref="B11:D11"/>
    <mergeCell ref="E11:J11"/>
    <mergeCell ref="E12:J12"/>
    <mergeCell ref="B13:D13"/>
    <mergeCell ref="B14:J14"/>
    <mergeCell ref="B15:D15"/>
    <mergeCell ref="G15:H15"/>
    <mergeCell ref="B16:J16"/>
    <mergeCell ref="B17:D17"/>
    <mergeCell ref="G17:J17"/>
    <mergeCell ref="B18:D18"/>
    <mergeCell ref="G18:J18"/>
    <mergeCell ref="B21:O21"/>
    <mergeCell ref="B23:J23"/>
    <mergeCell ref="E24:F24"/>
    <mergeCell ref="J24:K24"/>
    <mergeCell ref="L24:M24"/>
    <mergeCell ref="B25:D25"/>
    <mergeCell ref="E25:F25"/>
    <mergeCell ref="J25:K25"/>
    <mergeCell ref="L25:M25"/>
    <mergeCell ref="B26:D26"/>
    <mergeCell ref="E26:F26"/>
    <mergeCell ref="J26:K26"/>
    <mergeCell ref="L26:M26"/>
    <mergeCell ref="J28:M28"/>
    <mergeCell ref="B30:D30"/>
    <mergeCell ref="E30:G30"/>
    <mergeCell ref="B31:D31"/>
    <mergeCell ref="E31:G31"/>
    <mergeCell ref="B32:D32"/>
    <mergeCell ref="E32:G32"/>
    <mergeCell ref="B33:D33"/>
    <mergeCell ref="E33:G33"/>
    <mergeCell ref="B34:D34"/>
    <mergeCell ref="E34:G34"/>
    <mergeCell ref="B35:D35"/>
    <mergeCell ref="E35:G35"/>
    <mergeCell ref="B36:D36"/>
    <mergeCell ref="E36:G36"/>
    <mergeCell ref="B37:D37"/>
    <mergeCell ref="E37:G37"/>
    <mergeCell ref="B38:D38"/>
    <mergeCell ref="E38:G38"/>
    <mergeCell ref="B39:D39"/>
    <mergeCell ref="E39:G39"/>
    <mergeCell ref="B40:D40"/>
    <mergeCell ref="E40:G40"/>
    <mergeCell ref="B41:D41"/>
    <mergeCell ref="E41:G41"/>
    <mergeCell ref="B42:D42"/>
    <mergeCell ref="E42:G42"/>
    <mergeCell ref="B43:D43"/>
    <mergeCell ref="E43:G43"/>
    <mergeCell ref="B44:D44"/>
    <mergeCell ref="E44:G44"/>
    <mergeCell ref="B45:D45"/>
    <mergeCell ref="E45:G45"/>
    <mergeCell ref="B46:D46"/>
    <mergeCell ref="E46:G46"/>
    <mergeCell ref="B47:L47"/>
    <mergeCell ref="B49:B54"/>
    <mergeCell ref="C49:M54"/>
    <mergeCell ref="B56:J56"/>
    <mergeCell ref="H57:K57"/>
    <mergeCell ref="B59:D59"/>
    <mergeCell ref="E59:G59"/>
    <mergeCell ref="H59:J59"/>
    <mergeCell ref="B60:D60"/>
    <mergeCell ref="E60:G60"/>
    <mergeCell ref="H60:J60"/>
    <mergeCell ref="B61:D61"/>
    <mergeCell ref="E61:G61"/>
    <mergeCell ref="H61:J61"/>
    <mergeCell ref="B62:D62"/>
    <mergeCell ref="E62:G62"/>
    <mergeCell ref="H62:J62"/>
    <mergeCell ref="B64:G64"/>
    <mergeCell ref="B65:I65"/>
    <mergeCell ref="B67:D67"/>
    <mergeCell ref="E67:L67"/>
    <mergeCell ref="B69:G69"/>
    <mergeCell ref="B71:S71"/>
    <mergeCell ref="I73:L73"/>
    <mergeCell ref="B75:D75"/>
    <mergeCell ref="E75:G75"/>
    <mergeCell ref="H75:J75"/>
    <mergeCell ref="B76:D76"/>
    <mergeCell ref="E76:G76"/>
    <mergeCell ref="H76:J76"/>
    <mergeCell ref="B77:D77"/>
    <mergeCell ref="E77:G77"/>
    <mergeCell ref="H77:J77"/>
    <mergeCell ref="B78:D78"/>
    <mergeCell ref="E78:G78"/>
    <mergeCell ref="H78:J78"/>
    <mergeCell ref="B80:G80"/>
    <mergeCell ref="E82:F82"/>
    <mergeCell ref="I82:J82"/>
    <mergeCell ref="K82:L82"/>
    <mergeCell ref="B83:D83"/>
    <mergeCell ref="E83:F83"/>
    <mergeCell ref="I83:J83"/>
    <mergeCell ref="K83:L83"/>
    <mergeCell ref="B84:D84"/>
    <mergeCell ref="E84:F84"/>
    <mergeCell ref="I84:J84"/>
    <mergeCell ref="K84:L84"/>
    <mergeCell ref="B85:C87"/>
    <mergeCell ref="E85:F85"/>
    <mergeCell ref="I85:J85"/>
    <mergeCell ref="K85:L85"/>
    <mergeCell ref="E86:F86"/>
    <mergeCell ref="I86:J86"/>
    <mergeCell ref="K86:L86"/>
    <mergeCell ref="E87:F87"/>
    <mergeCell ref="I87:J87"/>
    <mergeCell ref="K87:L87"/>
    <mergeCell ref="B88:D88"/>
    <mergeCell ref="E88:F88"/>
    <mergeCell ref="I88:J88"/>
    <mergeCell ref="K88:L88"/>
    <mergeCell ref="I90:L90"/>
    <mergeCell ref="B92:F92"/>
    <mergeCell ref="E94:F94"/>
    <mergeCell ref="I94:J94"/>
    <mergeCell ref="N94:Q94"/>
    <mergeCell ref="D96:E96"/>
    <mergeCell ref="F96:H96"/>
    <mergeCell ref="I96:K96"/>
    <mergeCell ref="L96:M96"/>
    <mergeCell ref="D97:E97"/>
    <mergeCell ref="F97:H97"/>
    <mergeCell ref="I97:K97"/>
    <mergeCell ref="L97:M97"/>
    <mergeCell ref="D98:E98"/>
    <mergeCell ref="F98:H98"/>
    <mergeCell ref="I98:K98"/>
    <mergeCell ref="L98:M98"/>
    <mergeCell ref="D99:E99"/>
    <mergeCell ref="F99:H99"/>
    <mergeCell ref="I99:K99"/>
    <mergeCell ref="L99:M99"/>
    <mergeCell ref="D100:E100"/>
    <mergeCell ref="F100:H100"/>
    <mergeCell ref="I100:K100"/>
    <mergeCell ref="L100:M100"/>
    <mergeCell ref="D101:E101"/>
    <mergeCell ref="F101:H101"/>
    <mergeCell ref="I101:K101"/>
    <mergeCell ref="L101:M101"/>
    <mergeCell ref="D102:E102"/>
    <mergeCell ref="F102:H102"/>
    <mergeCell ref="I102:K102"/>
    <mergeCell ref="L102:M102"/>
    <mergeCell ref="D103:E103"/>
    <mergeCell ref="F103:H103"/>
    <mergeCell ref="I103:K103"/>
    <mergeCell ref="L103:M103"/>
    <mergeCell ref="D104:E104"/>
    <mergeCell ref="F104:H104"/>
    <mergeCell ref="I104:K104"/>
    <mergeCell ref="L104:M104"/>
    <mergeCell ref="D105:E105"/>
    <mergeCell ref="F105:H105"/>
    <mergeCell ref="I105:K105"/>
    <mergeCell ref="L105:M105"/>
    <mergeCell ref="D106:E106"/>
    <mergeCell ref="F106:H106"/>
    <mergeCell ref="I106:K106"/>
    <mergeCell ref="L106:M106"/>
    <mergeCell ref="D107:E107"/>
    <mergeCell ref="F107:H107"/>
    <mergeCell ref="I107:K107"/>
    <mergeCell ref="L107:M107"/>
    <mergeCell ref="D108:E108"/>
    <mergeCell ref="F108:H108"/>
    <mergeCell ref="I108:K108"/>
    <mergeCell ref="L108:M108"/>
    <mergeCell ref="D109:E109"/>
    <mergeCell ref="F109:H109"/>
    <mergeCell ref="I109:K109"/>
    <mergeCell ref="L109:M109"/>
    <mergeCell ref="D110:E110"/>
    <mergeCell ref="F110:H110"/>
    <mergeCell ref="I110:K110"/>
    <mergeCell ref="L110:M110"/>
    <mergeCell ref="D111:E111"/>
    <mergeCell ref="F111:H111"/>
    <mergeCell ref="I111:K111"/>
    <mergeCell ref="L111:M111"/>
    <mergeCell ref="D112:E112"/>
    <mergeCell ref="F112:H112"/>
    <mergeCell ref="I112:K112"/>
    <mergeCell ref="L112:M112"/>
    <mergeCell ref="D113:E113"/>
    <mergeCell ref="F113:H113"/>
    <mergeCell ref="I113:K113"/>
    <mergeCell ref="L113:M113"/>
    <mergeCell ref="D114:E114"/>
    <mergeCell ref="F114:H114"/>
    <mergeCell ref="I114:K114"/>
    <mergeCell ref="L114:M114"/>
    <mergeCell ref="D115:E115"/>
    <mergeCell ref="F115:H115"/>
    <mergeCell ref="I115:K115"/>
    <mergeCell ref="L115:M115"/>
    <mergeCell ref="B117:L117"/>
    <mergeCell ref="B120:B125"/>
    <mergeCell ref="C120:Q125"/>
    <mergeCell ref="B129:D129"/>
    <mergeCell ref="G129:H129"/>
    <mergeCell ref="L129:Q129"/>
    <mergeCell ref="B130:D130"/>
    <mergeCell ref="G130:H130"/>
    <mergeCell ref="L130:Q130"/>
    <mergeCell ref="B131:D131"/>
    <mergeCell ref="G131:H131"/>
    <mergeCell ref="L131:Q131"/>
    <mergeCell ref="G133:H133"/>
    <mergeCell ref="D136:E136"/>
    <mergeCell ref="F136:H136"/>
    <mergeCell ref="I136:K136"/>
    <mergeCell ref="L136:M136"/>
    <mergeCell ref="D137:E137"/>
    <mergeCell ref="F137:H137"/>
    <mergeCell ref="I137:K137"/>
    <mergeCell ref="L137:M137"/>
    <mergeCell ref="D138:E138"/>
    <mergeCell ref="F138:H138"/>
    <mergeCell ref="I138:K138"/>
    <mergeCell ref="L138:M138"/>
    <mergeCell ref="D139:E139"/>
    <mergeCell ref="F139:H139"/>
    <mergeCell ref="I139:K139"/>
    <mergeCell ref="L139:M139"/>
    <mergeCell ref="D140:E140"/>
    <mergeCell ref="F140:H140"/>
    <mergeCell ref="I140:K140"/>
    <mergeCell ref="L140:M140"/>
    <mergeCell ref="D141:E141"/>
    <mergeCell ref="F141:H141"/>
    <mergeCell ref="I141:K141"/>
    <mergeCell ref="L141:M141"/>
    <mergeCell ref="D142:E142"/>
    <mergeCell ref="F142:H142"/>
    <mergeCell ref="I142:K142"/>
    <mergeCell ref="L142:M142"/>
    <mergeCell ref="D143:E143"/>
    <mergeCell ref="F143:H143"/>
    <mergeCell ref="I143:K143"/>
    <mergeCell ref="L143:M143"/>
    <mergeCell ref="D144:E144"/>
    <mergeCell ref="F144:H144"/>
    <mergeCell ref="I144:K144"/>
    <mergeCell ref="L144:M144"/>
    <mergeCell ref="D145:E145"/>
    <mergeCell ref="F145:H145"/>
    <mergeCell ref="I145:K145"/>
    <mergeCell ref="L145:M145"/>
    <mergeCell ref="D146:E146"/>
    <mergeCell ref="F146:H146"/>
    <mergeCell ref="I146:K146"/>
    <mergeCell ref="L146:M146"/>
    <mergeCell ref="D147:E147"/>
    <mergeCell ref="F147:H147"/>
    <mergeCell ref="I147:K147"/>
    <mergeCell ref="L147:M147"/>
    <mergeCell ref="D148:E148"/>
    <mergeCell ref="F148:H148"/>
    <mergeCell ref="I148:K148"/>
    <mergeCell ref="L148:M148"/>
    <mergeCell ref="D149:E149"/>
    <mergeCell ref="F149:H149"/>
    <mergeCell ref="I149:K149"/>
    <mergeCell ref="L149:M149"/>
    <mergeCell ref="D150:E150"/>
    <mergeCell ref="F150:H150"/>
    <mergeCell ref="I150:K150"/>
    <mergeCell ref="L150:M150"/>
    <mergeCell ref="D151:E151"/>
    <mergeCell ref="F151:H151"/>
    <mergeCell ref="I151:K151"/>
    <mergeCell ref="L151:M151"/>
    <mergeCell ref="D152:E152"/>
    <mergeCell ref="F152:H152"/>
    <mergeCell ref="I152:K152"/>
    <mergeCell ref="L152:M152"/>
    <mergeCell ref="D153:E153"/>
    <mergeCell ref="F153:H153"/>
    <mergeCell ref="I153:K153"/>
    <mergeCell ref="L153:M153"/>
    <mergeCell ref="D154:E154"/>
    <mergeCell ref="F154:H154"/>
    <mergeCell ref="I154:K154"/>
    <mergeCell ref="L154:M154"/>
    <mergeCell ref="B156:L156"/>
    <mergeCell ref="B159:B164"/>
    <mergeCell ref="C159:Q164"/>
    <mergeCell ref="B166:P166"/>
    <mergeCell ref="E168:F168"/>
    <mergeCell ref="I168:J168"/>
    <mergeCell ref="N168:Q168"/>
    <mergeCell ref="D171:E171"/>
    <mergeCell ref="F171:H171"/>
    <mergeCell ref="I171:K171"/>
    <mergeCell ref="L171:M171"/>
    <mergeCell ref="D172:E172"/>
    <mergeCell ref="F172:H172"/>
    <mergeCell ref="I172:K172"/>
    <mergeCell ref="L172:M172"/>
    <mergeCell ref="D173:E173"/>
    <mergeCell ref="F173:H173"/>
    <mergeCell ref="I173:K173"/>
    <mergeCell ref="L173:M173"/>
    <mergeCell ref="D174:E174"/>
    <mergeCell ref="F174:H174"/>
    <mergeCell ref="I174:K174"/>
    <mergeCell ref="L174:M174"/>
    <mergeCell ref="D175:E175"/>
    <mergeCell ref="F175:H175"/>
    <mergeCell ref="I175:K175"/>
    <mergeCell ref="L175:M175"/>
    <mergeCell ref="D176:E176"/>
    <mergeCell ref="F176:H176"/>
    <mergeCell ref="I176:K176"/>
    <mergeCell ref="L176:M176"/>
    <mergeCell ref="D177:E177"/>
    <mergeCell ref="F177:H177"/>
    <mergeCell ref="I177:K177"/>
    <mergeCell ref="L177:M177"/>
    <mergeCell ref="D178:E178"/>
    <mergeCell ref="F178:H178"/>
    <mergeCell ref="I178:K178"/>
    <mergeCell ref="L178:M178"/>
    <mergeCell ref="D179:E179"/>
    <mergeCell ref="F179:H179"/>
    <mergeCell ref="I179:K179"/>
    <mergeCell ref="L179:M179"/>
    <mergeCell ref="D180:E180"/>
    <mergeCell ref="F180:H180"/>
    <mergeCell ref="I180:K180"/>
    <mergeCell ref="L180:M180"/>
    <mergeCell ref="D181:E181"/>
    <mergeCell ref="F181:H181"/>
    <mergeCell ref="I181:K181"/>
    <mergeCell ref="L181:M181"/>
    <mergeCell ref="D182:E182"/>
    <mergeCell ref="F182:H182"/>
    <mergeCell ref="I182:K182"/>
    <mergeCell ref="L182:M182"/>
    <mergeCell ref="D183:E183"/>
    <mergeCell ref="F183:H183"/>
    <mergeCell ref="I183:K183"/>
    <mergeCell ref="L183:M183"/>
    <mergeCell ref="D184:E184"/>
    <mergeCell ref="F184:H184"/>
    <mergeCell ref="I184:K184"/>
    <mergeCell ref="L184:M184"/>
    <mergeCell ref="D185:E185"/>
    <mergeCell ref="F185:H185"/>
    <mergeCell ref="I185:K185"/>
    <mergeCell ref="L185:M185"/>
    <mergeCell ref="D186:E186"/>
    <mergeCell ref="F186:H186"/>
    <mergeCell ref="I186:K186"/>
    <mergeCell ref="L186:M186"/>
    <mergeCell ref="D187:E187"/>
    <mergeCell ref="F187:H187"/>
    <mergeCell ref="I187:K187"/>
    <mergeCell ref="L187:M187"/>
    <mergeCell ref="D188:E188"/>
    <mergeCell ref="F188:H188"/>
    <mergeCell ref="I188:K188"/>
    <mergeCell ref="L188:M188"/>
    <mergeCell ref="D189:E189"/>
    <mergeCell ref="F189:H189"/>
    <mergeCell ref="I189:K189"/>
    <mergeCell ref="L189:M189"/>
    <mergeCell ref="B191:L191"/>
    <mergeCell ref="B194:B199"/>
    <mergeCell ref="C194:Q199"/>
    <mergeCell ref="B202:K202"/>
    <mergeCell ref="B203:P203"/>
    <mergeCell ref="B204:P204"/>
    <mergeCell ref="E205:F205"/>
    <mergeCell ref="J205:K205"/>
    <mergeCell ref="L205:M205"/>
    <mergeCell ref="B206:D206"/>
    <mergeCell ref="E206:F206"/>
    <mergeCell ref="J206:K206"/>
    <mergeCell ref="L206:M206"/>
    <mergeCell ref="B207:D207"/>
    <mergeCell ref="E207:F207"/>
    <mergeCell ref="J207:K207"/>
    <mergeCell ref="L207:M207"/>
    <mergeCell ref="J209:M209"/>
    <mergeCell ref="E211:F211"/>
    <mergeCell ref="G211:H211"/>
    <mergeCell ref="I211:K211"/>
    <mergeCell ref="E212:F212"/>
    <mergeCell ref="G212:H212"/>
    <mergeCell ref="I212:K212"/>
    <mergeCell ref="E213:F213"/>
    <mergeCell ref="G213:H213"/>
    <mergeCell ref="I213:K213"/>
    <mergeCell ref="E214:F214"/>
    <mergeCell ref="G214:H214"/>
    <mergeCell ref="I214:K214"/>
    <mergeCell ref="E215:F215"/>
    <mergeCell ref="G215:H215"/>
    <mergeCell ref="I215:K215"/>
    <mergeCell ref="E216:F216"/>
    <mergeCell ref="G216:H216"/>
    <mergeCell ref="I216:K216"/>
    <mergeCell ref="E220:F220"/>
    <mergeCell ref="G220:H220"/>
    <mergeCell ref="I220:K220"/>
    <mergeCell ref="E221:F221"/>
    <mergeCell ref="G221:H221"/>
    <mergeCell ref="I221:K221"/>
    <mergeCell ref="B223:B228"/>
    <mergeCell ref="C223:M228"/>
    <mergeCell ref="E217:F217"/>
    <mergeCell ref="G217:H217"/>
    <mergeCell ref="I217:K217"/>
    <mergeCell ref="E218:F218"/>
    <mergeCell ref="G218:H218"/>
    <mergeCell ref="I218:K218"/>
    <mergeCell ref="E219:F219"/>
    <mergeCell ref="G219:H219"/>
    <mergeCell ref="I219:K219"/>
  </mergeCells>
  <conditionalFormatting sqref="E67:F67">
    <cfRule type="cellIs" dxfId="146" priority="157" operator="greaterThan">
      <formula>179.99</formula>
    </cfRule>
    <cfRule type="cellIs" dxfId="145" priority="156" operator="lessThan">
      <formula>180</formula>
    </cfRule>
  </conditionalFormatting>
  <conditionalFormatting sqref="E67:L67">
    <cfRule type="expression" dxfId="144" priority="122">
      <formula>ISNUMBER(SEARCH("ACHTUNG: Sie haben nicht ausreichend theoretische Weiterbildung dokumentiert.",E67))</formula>
    </cfRule>
    <cfRule type="expression" dxfId="143" priority="123">
      <formula>ISNUMBER(SEARCH("Sie haben ausreichend theoretische Weiterbildung dokumentiert.",E67))</formula>
    </cfRule>
  </conditionalFormatting>
  <conditionalFormatting sqref="G94">
    <cfRule type="cellIs" dxfId="142" priority="837" operator="between">
      <formula>0</formula>
      <formula>5</formula>
    </cfRule>
    <cfRule type="cellIs" dxfId="141" priority="824" operator="lessThan">
      <formula>10</formula>
    </cfRule>
    <cfRule type="cellIs" dxfId="140" priority="822" operator="equal">
      <formula>10</formula>
    </cfRule>
    <cfRule type="cellIs" dxfId="139" priority="119" operator="greaterThan">
      <formula>39.99</formula>
    </cfRule>
    <cfRule type="cellIs" dxfId="138" priority="836" operator="greaterThan">
      <formula>5</formula>
    </cfRule>
    <cfRule type="cellIs" dxfId="137" priority="835" operator="equal">
      <formula>5</formula>
    </cfRule>
    <cfRule type="cellIs" dxfId="136" priority="823" operator="greaterThan">
      <formula>10</formula>
    </cfRule>
    <cfRule type="cellIs" dxfId="135" priority="825" operator="equal">
      <formula>30</formula>
    </cfRule>
    <cfRule type="cellIs" dxfId="134" priority="118" operator="lessThan">
      <formula>40</formula>
    </cfRule>
  </conditionalFormatting>
  <conditionalFormatting sqref="G168">
    <cfRule type="cellIs" dxfId="133" priority="98" operator="between">
      <formula>0</formula>
      <formula>5</formula>
    </cfRule>
    <cfRule type="cellIs" dxfId="132" priority="97" operator="greaterThan">
      <formula>5</formula>
    </cfRule>
    <cfRule type="cellIs" dxfId="131" priority="96" operator="equal">
      <formula>5</formula>
    </cfRule>
    <cfRule type="cellIs" dxfId="130" priority="95" operator="equal">
      <formula>30</formula>
    </cfRule>
    <cfRule type="cellIs" dxfId="129" priority="94" operator="lessThan">
      <formula>10</formula>
    </cfRule>
    <cfRule type="cellIs" dxfId="128" priority="93" operator="greaterThan">
      <formula>10</formula>
    </cfRule>
    <cfRule type="cellIs" dxfId="127" priority="92" operator="equal">
      <formula>10</formula>
    </cfRule>
    <cfRule type="cellIs" dxfId="126" priority="89" operator="greaterThan">
      <formula>39.99</formula>
    </cfRule>
    <cfRule type="cellIs" dxfId="125" priority="88" operator="lessThan">
      <formula>40</formula>
    </cfRule>
  </conditionalFormatting>
  <conditionalFormatting sqref="H57:K57">
    <cfRule type="expression" dxfId="124" priority="166">
      <formula>ISNUMBER(SEARCH("Sie haben mind. eine wissenschaftliche Arbeit dokumentiert.",H57))</formula>
    </cfRule>
    <cfRule type="expression" dxfId="123" priority="165">
      <formula>ISNUMBER(SEARCH("Sie haben keine wissenschaftliche Arbeit dokumentiert.",H57))</formula>
    </cfRule>
    <cfRule type="expression" dxfId="122" priority="164">
      <formula>ISNUMBER(SEARCH("Sie haben mind. eine wissenschaftliche Arbeit dokumentiert.",H57))</formula>
    </cfRule>
  </conditionalFormatting>
  <conditionalFormatting sqref="I129:I131">
    <cfRule type="cellIs" dxfId="121" priority="185" operator="between">
      <formula>0</formula>
      <formula>5</formula>
    </cfRule>
    <cfRule type="cellIs" dxfId="120" priority="182" operator="equal">
      <formula>30</formula>
    </cfRule>
    <cfRule type="cellIs" dxfId="119" priority="181" operator="lessThan">
      <formula>10</formula>
    </cfRule>
    <cfRule type="cellIs" dxfId="118" priority="180" operator="greaterThan">
      <formula>10</formula>
    </cfRule>
    <cfRule type="cellIs" dxfId="117" priority="179" operator="equal">
      <formula>10</formula>
    </cfRule>
    <cfRule type="cellIs" dxfId="116" priority="184" operator="greaterThan">
      <formula>5</formula>
    </cfRule>
    <cfRule type="cellIs" dxfId="115" priority="183" operator="equal">
      <formula>5</formula>
    </cfRule>
  </conditionalFormatting>
  <conditionalFormatting sqref="I130">
    <cfRule type="cellIs" dxfId="114" priority="34" operator="lessThan">
      <formula>20</formula>
    </cfRule>
    <cfRule type="cellIs" dxfId="113" priority="33" operator="greaterThan">
      <formula>19.99</formula>
    </cfRule>
  </conditionalFormatting>
  <conditionalFormatting sqref="I133">
    <cfRule type="cellIs" dxfId="112" priority="67" operator="equal">
      <formula>10</formula>
    </cfRule>
    <cfRule type="cellIs" dxfId="111" priority="71" operator="equal">
      <formula>5</formula>
    </cfRule>
    <cfRule type="cellIs" dxfId="110" priority="72" operator="greaterThan">
      <formula>5</formula>
    </cfRule>
    <cfRule type="cellIs" dxfId="109" priority="70" operator="equal">
      <formula>30</formula>
    </cfRule>
    <cfRule type="cellIs" dxfId="108" priority="73" operator="between">
      <formula>0</formula>
      <formula>5</formula>
    </cfRule>
    <cfRule type="cellIs" dxfId="107" priority="69" operator="lessThan">
      <formula>10</formula>
    </cfRule>
    <cfRule type="cellIs" dxfId="106" priority="68" operator="greaterThan">
      <formula>10</formula>
    </cfRule>
    <cfRule type="expression" dxfId="105" priority="63">
      <formula>ISNUMBER(SEARCH("Nein",I133))</formula>
    </cfRule>
    <cfRule type="expression" dxfId="104" priority="64">
      <formula>ISNUMBER(SEARCH("Ja.",I133))</formula>
    </cfRule>
    <cfRule type="cellIs" dxfId="103" priority="65" operator="lessThan">
      <formula>40</formula>
    </cfRule>
    <cfRule type="cellIs" dxfId="102" priority="66" operator="greaterThan">
      <formula>39.99</formula>
    </cfRule>
  </conditionalFormatting>
  <conditionalFormatting sqref="I73:L73">
    <cfRule type="expression" dxfId="101" priority="138">
      <formula>ISNUMBER(SEARCH("ACHTUNG: Sie haben nicht ausreicehnd Weiterbildungscredits dokumentiert.",I73))</formula>
    </cfRule>
    <cfRule type="expression" dxfId="100" priority="139">
      <formula>ISNUMBER(SEARCH("Sie haben ausreichend Weiterbildungscredits dokumentiert.",I73))</formula>
    </cfRule>
    <cfRule type="expression" dxfId="99" priority="125">
      <formula>ISNUMBER(SEARCH("Sie haben ein umfassendes fachliches Curriculum dokumentiert.",I73))</formula>
    </cfRule>
    <cfRule type="expression" dxfId="98" priority="124">
      <formula>ISNUMBER(SEARCH("Sie haben kein umfassendes fachliches Curriculum dokumentiert.",I73))</formula>
    </cfRule>
  </conditionalFormatting>
  <conditionalFormatting sqref="I90:L90">
    <cfRule type="expression" dxfId="97" priority="121">
      <formula>ISNUMBER(SEARCH("ACHTUNG: Sie haben nicht ausreichend Weiterbildungscredits dokumentiert.",I90))</formula>
    </cfRule>
    <cfRule type="expression" dxfId="96" priority="127">
      <formula>ISNUMBER(SEARCH("Sie haben ausreichend Weiterbildungscredits dokumentiert.",I90))</formula>
    </cfRule>
    <cfRule type="expression" dxfId="95" priority="126">
      <formula>ISNUMBER(SEARCH("ACHTUNG: Sie haben nicht ausreicehnd Weiterbildungscredits dokumentiert.",I90))</formula>
    </cfRule>
    <cfRule type="expression" dxfId="94" priority="120">
      <formula>ISNUMBER(SEARCH("Sie haben ausreichend Weiterbildungscredits dokumentiert.",I90))</formula>
    </cfRule>
  </conditionalFormatting>
  <conditionalFormatting sqref="J193:K193">
    <cfRule type="expression" dxfId="93" priority="259">
      <formula>ISNUMBER(SEARCH("Psychologue",J193))</formula>
    </cfRule>
  </conditionalFormatting>
  <conditionalFormatting sqref="J28:M28">
    <cfRule type="expression" dxfId="92" priority="162">
      <formula>ISNUMBER(SEARCH("Sie haben ausreichend klinische Praxis dokumentiert.",J28))</formula>
    </cfRule>
    <cfRule type="expression" dxfId="91" priority="163">
      <formula>ISNUMBER(SEARCH("ACHTUNG: Sie haben nicht ausreichend klinische Praxis dokumentiert.",J28))</formula>
    </cfRule>
    <cfRule type="expression" dxfId="90" priority="170">
      <formula>ISNUMBER(SEARCH("Sie haben ausreichend klinische Praxis dokumentiert.",J28))</formula>
    </cfRule>
    <cfRule type="expression" dxfId="89" priority="171">
      <formula>ISNUMBER(SEARCH("Achtung, Sie haben nicth ausreichend klinische Praxis dokumentiert.",J28))</formula>
    </cfRule>
  </conditionalFormatting>
  <conditionalFormatting sqref="J209:M209">
    <cfRule type="expression" dxfId="88" priority="61">
      <formula>ISNUMBER(SEARCH("ACHTUNG: Sie haben nicht ausreichend supervidierte  Gutachten dokumentiert.",J209))</formula>
    </cfRule>
    <cfRule type="expression" dxfId="87" priority="62">
      <formula>ISNUMBER(SEARCH("Sie haben ausreichend supervidierte Gutachten dokumentiert.",J209))</formula>
    </cfRule>
  </conditionalFormatting>
  <conditionalFormatting sqref="K83">
    <cfRule type="cellIs" dxfId="86" priority="44" operator="greaterThan">
      <formula>5</formula>
    </cfRule>
    <cfRule type="cellIs" dxfId="85" priority="42" operator="equal">
      <formula>30</formula>
    </cfRule>
    <cfRule type="cellIs" dxfId="84" priority="41" operator="lessThan">
      <formula>10</formula>
    </cfRule>
    <cfRule type="cellIs" dxfId="83" priority="40" operator="greaterThan">
      <formula>10</formula>
    </cfRule>
    <cfRule type="cellIs" dxfId="82" priority="39" operator="equal">
      <formula>10</formula>
    </cfRule>
    <cfRule type="cellIs" dxfId="81" priority="38" operator="greaterThan">
      <formula>39.99</formula>
    </cfRule>
    <cfRule type="cellIs" dxfId="80" priority="37" operator="lessThan">
      <formula>40</formula>
    </cfRule>
    <cfRule type="expression" dxfId="79" priority="36">
      <formula>ISNUMBER(SEARCH("Ja.",K83))</formula>
    </cfRule>
    <cfRule type="cellIs" dxfId="78" priority="43" operator="equal">
      <formula>5</formula>
    </cfRule>
    <cfRule type="cellIs" dxfId="77" priority="45" operator="between">
      <formula>0</formula>
      <formula>5</formula>
    </cfRule>
    <cfRule type="expression" dxfId="76" priority="35">
      <formula>ISNUMBER(SEARCH("Nein",K83))</formula>
    </cfRule>
  </conditionalFormatting>
  <conditionalFormatting sqref="K94">
    <cfRule type="cellIs" dxfId="75" priority="104" operator="equal">
      <formula>30</formula>
    </cfRule>
    <cfRule type="cellIs" dxfId="74" priority="99" operator="lessThan">
      <formula>40</formula>
    </cfRule>
    <cfRule type="cellIs" dxfId="73" priority="102" operator="greaterThan">
      <formula>10</formula>
    </cfRule>
    <cfRule type="cellIs" dxfId="72" priority="105" operator="equal">
      <formula>5</formula>
    </cfRule>
    <cfRule type="cellIs" dxfId="71" priority="106" operator="greaterThan">
      <formula>5</formula>
    </cfRule>
    <cfRule type="cellIs" dxfId="70" priority="107" operator="between">
      <formula>0</formula>
      <formula>5</formula>
    </cfRule>
    <cfRule type="cellIs" dxfId="69" priority="103" operator="lessThan">
      <formula>10</formula>
    </cfRule>
    <cfRule type="expression" dxfId="68" priority="74">
      <formula>ISNUMBER(SEARCH("Nein",K94))</formula>
    </cfRule>
    <cfRule type="expression" dxfId="67" priority="75">
      <formula>ISNUMBER(SEARCH("Ja.",K94))</formula>
    </cfRule>
    <cfRule type="cellIs" dxfId="66" priority="101" operator="equal">
      <formula>10</formula>
    </cfRule>
    <cfRule type="cellIs" dxfId="65" priority="100" operator="greaterThan">
      <formula>39.99</formula>
    </cfRule>
  </conditionalFormatting>
  <conditionalFormatting sqref="K168">
    <cfRule type="cellIs" dxfId="64" priority="53" operator="equal">
      <formula>30</formula>
    </cfRule>
    <cfRule type="cellIs" dxfId="63" priority="56" operator="between">
      <formula>0</formula>
      <formula>5</formula>
    </cfRule>
    <cfRule type="expression" dxfId="62" priority="46">
      <formula>ISNUMBER(SEARCH("Nein",K168))</formula>
    </cfRule>
    <cfRule type="expression" dxfId="61" priority="47">
      <formula>ISNUMBER(SEARCH("Ja.",K168))</formula>
    </cfRule>
    <cfRule type="cellIs" dxfId="60" priority="48" operator="lessThan">
      <formula>40</formula>
    </cfRule>
    <cfRule type="cellIs" dxfId="59" priority="49" operator="greaterThan">
      <formula>39.99</formula>
    </cfRule>
    <cfRule type="cellIs" dxfId="58" priority="50" operator="equal">
      <formula>10</formula>
    </cfRule>
    <cfRule type="cellIs" dxfId="57" priority="51" operator="greaterThan">
      <formula>10</formula>
    </cfRule>
    <cfRule type="cellIs" dxfId="56" priority="52" operator="lessThan">
      <formula>10</formula>
    </cfRule>
    <cfRule type="cellIs" dxfId="55" priority="54" operator="equal">
      <formula>5</formula>
    </cfRule>
    <cfRule type="cellIs" dxfId="54" priority="55" operator="greaterThan">
      <formula>5</formula>
    </cfRule>
  </conditionalFormatting>
  <conditionalFormatting sqref="K82:L82">
    <cfRule type="cellIs" dxfId="53" priority="136" operator="lessThan">
      <formula>180</formula>
    </cfRule>
    <cfRule type="cellIs" dxfId="52" priority="137" operator="greaterThan">
      <formula>179.99</formula>
    </cfRule>
  </conditionalFormatting>
  <conditionalFormatting sqref="K84:L84">
    <cfRule type="cellIs" dxfId="51" priority="132" operator="lessThan">
      <formula>40</formula>
    </cfRule>
    <cfRule type="cellIs" dxfId="50" priority="133" operator="greaterThan">
      <formula>39.99</formula>
    </cfRule>
  </conditionalFormatting>
  <conditionalFormatting sqref="K85:L85 K86:K87">
    <cfRule type="cellIs" dxfId="49" priority="130" operator="greaterThan">
      <formula>79.99</formula>
    </cfRule>
    <cfRule type="cellIs" dxfId="48" priority="131" operator="lessThan">
      <formula>80</formula>
    </cfRule>
  </conditionalFormatting>
  <conditionalFormatting sqref="K86:L86">
    <cfRule type="cellIs" dxfId="47" priority="32" operator="greaterThan">
      <formula>19.99</formula>
    </cfRule>
  </conditionalFormatting>
  <conditionalFormatting sqref="K86:L87">
    <cfRule type="cellIs" dxfId="46" priority="30" operator="lessThan">
      <formula>20</formula>
    </cfRule>
  </conditionalFormatting>
  <conditionalFormatting sqref="K87:L87">
    <cfRule type="cellIs" dxfId="45" priority="29" operator="greaterThan">
      <formula>19.99</formula>
    </cfRule>
  </conditionalFormatting>
  <conditionalFormatting sqref="K88:L88">
    <cfRule type="cellIs" dxfId="44" priority="128" operator="lessThan">
      <formula>60</formula>
    </cfRule>
    <cfRule type="cellIs" dxfId="43" priority="129" operator="greaterThan">
      <formula>59.99</formula>
    </cfRule>
  </conditionalFormatting>
  <conditionalFormatting sqref="K210:P210">
    <cfRule type="expression" dxfId="42" priority="610">
      <formula>ISNUMBER(SEARCH("Sie haben genügend Supervisionsstunden dokumentiert",K210))</formula>
    </cfRule>
    <cfRule type="expression" dxfId="41" priority="611">
      <formula>ISNUMBER(SEARCH("ACHTUNG: Sie haben nicht genügend Supervisionsstunden dokumentiert",K210))</formula>
    </cfRule>
  </conditionalFormatting>
  <conditionalFormatting sqref="L129:L131">
    <cfRule type="expression" dxfId="40" priority="8">
      <formula>ISNUMBER(SEARCH("ACHTUNG: Sie haben nicht genügend Lerneinheiten protokolliert",N129))</formula>
    </cfRule>
    <cfRule type="expression" dxfId="39" priority="7">
      <formula>ISNUMBER(SEARCH("Sie haben genügend Lerneinheiten protokolliert",L164))</formula>
    </cfRule>
  </conditionalFormatting>
  <conditionalFormatting sqref="L24:M24">
    <cfRule type="cellIs" dxfId="38" priority="161" operator="greaterThan">
      <formula>23.99</formula>
    </cfRule>
    <cfRule type="cellIs" dxfId="37" priority="159" operator="lessThan">
      <formula>24</formula>
    </cfRule>
    <cfRule type="cellIs" dxfId="36" priority="167" operator="greaterThan">
      <formula>23.99</formula>
    </cfRule>
    <cfRule type="cellIs" dxfId="35" priority="169" operator="greaterThan">
      <formula>23.9</formula>
    </cfRule>
  </conditionalFormatting>
  <conditionalFormatting sqref="L25:M25">
    <cfRule type="cellIs" dxfId="34" priority="160" operator="greaterThan">
      <formula>11.9</formula>
    </cfRule>
    <cfRule type="cellIs" dxfId="33" priority="168" operator="greaterThan">
      <formula>11.99</formula>
    </cfRule>
    <cfRule type="cellIs" dxfId="32" priority="158" operator="lessThan">
      <formula>12</formula>
    </cfRule>
  </conditionalFormatting>
  <conditionalFormatting sqref="L116:M116 J119:K119 J126:K128 L155:M155 J165:K165 J167:K167 L190:M190">
    <cfRule type="expression" dxfId="31" priority="475">
      <formula>ISNUMBER(SEARCH("Psychologue",L116))</formula>
    </cfRule>
  </conditionalFormatting>
  <conditionalFormatting sqref="L205:M205">
    <cfRule type="cellIs" dxfId="30" priority="59" operator="lessThan">
      <formula>30</formula>
    </cfRule>
    <cfRule type="cellIs" dxfId="29" priority="60" operator="greaterThan">
      <formula>29</formula>
    </cfRule>
  </conditionalFormatting>
  <conditionalFormatting sqref="L206:M206">
    <cfRule type="cellIs" dxfId="28" priority="57" operator="lessThan">
      <formula>15</formula>
    </cfRule>
    <cfRule type="cellIs" dxfId="27" priority="58" operator="greaterThan">
      <formula>14.99</formula>
    </cfRule>
  </conditionalFormatting>
  <conditionalFormatting sqref="L94:N94">
    <cfRule type="expression" dxfId="26" priority="115">
      <formula>ISNUMBER(SEARCH("ACHTUNG: Sie haben nicht ausreichend Credits in diesem Bereich dokumentiert.",L94))</formula>
    </cfRule>
    <cfRule type="expression" dxfId="25" priority="116">
      <formula>ISNUMBER(SEARCH("Sie haben ausreichend Credits in diesem Bereich dokumentiert.",L94))</formula>
    </cfRule>
    <cfRule type="expression" dxfId="24" priority="117">
      <formula>ISNUMBER(SEARCH("ACHTUNG: Sie haben nicht ausreichend Credits für Seminare in diesem Bereich dokumentiert.",L94))</formula>
    </cfRule>
  </conditionalFormatting>
  <conditionalFormatting sqref="L168:N168">
    <cfRule type="expression" dxfId="23" priority="85">
      <formula>ISNUMBER(SEARCH("ACHTUNG: Sie haben nicht ausreichend Credits in diesem Bereich dokumentiert.",L168))</formula>
    </cfRule>
    <cfRule type="expression" dxfId="22" priority="86">
      <formula>ISNUMBER(SEARCH("Sie haben ausreichend Credits in diesem Bereich dokumentiert.",L168))</formula>
    </cfRule>
    <cfRule type="expression" dxfId="21" priority="87">
      <formula>ISNUMBER(SEARCH("ACHTUNG: Sie haben nicht ausreichend Credits für Seminare in diesem Bereich dokumentiert.",L168))</formula>
    </cfRule>
  </conditionalFormatting>
  <conditionalFormatting sqref="L129:Q129">
    <cfRule type="expression" dxfId="20" priority="5">
      <formula>ISNUMBER(SEARCH("Sie haben ausreichend Credits in diesem Bereich dokumentiert.",L129))</formula>
    </cfRule>
    <cfRule type="expression" dxfId="19" priority="6">
      <formula>ISNUMBER(SEARCH("ACHTUNG: Sie haben nicht ausreichend Credits in diesem Bereich dokumentiert.",L129))</formula>
    </cfRule>
  </conditionalFormatting>
  <conditionalFormatting sqref="L130:Q130">
    <cfRule type="expression" dxfId="18" priority="4">
      <formula>ISNUMBER(SEARCH("Sie haben ausreichend Credits für Seminare in diesem Bereich dokumentiert.",L130))</formula>
    </cfRule>
    <cfRule type="expression" dxfId="17" priority="3">
      <formula>ISNUMBER(SEARCH("ACHTUNG: Sie haben nicht ausreichend Credits für Seminare in diesem Bereich dokumentiert.",L130))</formula>
    </cfRule>
  </conditionalFormatting>
  <conditionalFormatting sqref="L131:Q131">
    <cfRule type="expression" dxfId="16" priority="1">
      <formula>ISNUMBER(SEARCH("ACHTUNG: Sie haben nicht ausreichend Credits für Workshops in diesem Bereich dokumentiert.",L131))</formula>
    </cfRule>
    <cfRule type="expression" dxfId="15" priority="2">
      <formula>ISNUMBER(SEARCH("Sie haben ausreichend Credits für Workshops in diesem Bereich dokumentiert.",L131))</formula>
    </cfRule>
  </conditionalFormatting>
  <conditionalFormatting sqref="M95 O96:O116 M117:M119 M126:M128 M132:M135 O136:O155 M156:M158 O171:O190 M191:M193">
    <cfRule type="cellIs" dxfId="14" priority="343" operator="equal">
      <formula>30</formula>
    </cfRule>
  </conditionalFormatting>
  <conditionalFormatting sqref="M169:M170">
    <cfRule type="cellIs" dxfId="13" priority="209" operator="equal">
      <formula>30</formula>
    </cfRule>
  </conditionalFormatting>
  <conditionalFormatting sqref="N94">
    <cfRule type="expression" dxfId="12" priority="622">
      <formula>ISNUMBER(SEARCH("Sie haben genügend Lerneinheiten protokolliert",N129))</formula>
    </cfRule>
    <cfRule type="expression" dxfId="11" priority="623">
      <formula>ISNUMBER(SEARCH("ACHTUNG: Sie haben nicht genügend Lerneinheiten protokolliert",P94))</formula>
    </cfRule>
  </conditionalFormatting>
  <conditionalFormatting sqref="N168">
    <cfRule type="expression" dxfId="10" priority="90">
      <formula>ISNUMBER(SEARCH("Sie haben genügend Lerneinheiten protokolliert",N168))</formula>
    </cfRule>
    <cfRule type="expression" dxfId="9" priority="91">
      <formula>ISNUMBER(SEARCH("ACHTUNG: Sie haben nicht genügend Lerneinheiten protokolliert",N168))</formula>
    </cfRule>
  </conditionalFormatting>
  <conditionalFormatting sqref="P116">
    <cfRule type="cellIs" dxfId="8" priority="826" operator="equal">
      <formula>10</formula>
    </cfRule>
    <cfRule type="cellIs" dxfId="7" priority="827" operator="greaterThan">
      <formula>10</formula>
    </cfRule>
    <cfRule type="cellIs" dxfId="6" priority="828" operator="lessThan">
      <formula>10</formula>
    </cfRule>
  </conditionalFormatting>
  <conditionalFormatting sqref="P155">
    <cfRule type="cellIs" dxfId="5" priority="192" operator="lessThan">
      <formula>10</formula>
    </cfRule>
    <cfRule type="cellIs" dxfId="4" priority="191" operator="greaterThan">
      <formula>10</formula>
    </cfRule>
    <cfRule type="cellIs" dxfId="3" priority="190" operator="equal">
      <formula>10</formula>
    </cfRule>
  </conditionalFormatting>
  <conditionalFormatting sqref="P190">
    <cfRule type="cellIs" dxfId="2" priority="189" operator="lessThan">
      <formula>10</formula>
    </cfRule>
    <cfRule type="cellIs" dxfId="1" priority="188" operator="greaterThan">
      <formula>10</formula>
    </cfRule>
    <cfRule type="cellIs" dxfId="0" priority="187" operator="equal">
      <formula>10</formula>
    </cfRule>
  </conditionalFormatting>
  <dataValidations count="8">
    <dataValidation type="date" operator="greaterThan" allowBlank="1" showErrorMessage="1" errorTitle="Date invalide ou format erroné" error="Merci de saisir une date ultérieure à celle de la fin des études." sqref="J32:K46 O138:P155 O98:P116 O173:P190 M213:M222 L223 I31:J45 N97:O115 N137:O154 N172:O189 L212:L221 K222" xr:uid="{00000000-0002-0000-0000-000000000000}">
      <formula1>$G$10</formula1>
    </dataValidation>
    <dataValidation type="decimal" operator="greaterThan" allowBlank="1" sqref="Q138:Q155 Q98:Q116 Q173:Q190 P97:P115 P137:P154 P172:P189" xr:uid="{00000000-0002-0000-0000-000001000000}">
      <formula1>0</formula1>
    </dataValidation>
    <dataValidation type="date" operator="lessThan" allowBlank="1" showErrorMessage="1" errorTitle="Date invalide ou format erroné" error="Merci de saisir une date valide" sqref="F11 E10" xr:uid="{00000000-0002-0000-0000-000002000000}">
      <formula1>O1</formula1>
    </dataValidation>
    <dataValidation type="list" allowBlank="1" sqref="F12 E11" xr:uid="{00000000-0002-0000-0000-000003000000}">
      <formula1>"Maîtrise,Licence,Diplôme"</formula1>
    </dataValidation>
    <dataValidation type="list" allowBlank="1" sqref="C61:E63 B60:D62" xr:uid="{00000000-0002-0000-0000-000004000000}">
      <formula1>"Thèse de doctorat,Publication en tant que premier ou dernier auteur,Exposé à un congrès scientifique en tant que premier auteur"</formula1>
    </dataValidation>
    <dataValidation type="list" allowBlank="1" showErrorMessage="1" error="Choisir entre « Psychologie légale » et « Autre domaine de la psychologie »" sqref="F32:H46 E31:G45" xr:uid="{00000000-0002-0000-0000-000005000000}">
      <formula1>"Clinique A de l’ISFM,Établissement de formation avec fonction de centre,Autre établissement de formation de l’ISFM"</formula1>
    </dataValidation>
    <dataValidation type="list" allowBlank="1" sqref="J138:J155 J98:J116 J173:J190 I97:I115 I137:I154 I172:I189" xr:uid="{00000000-0002-0000-0000-000006000000}">
      <formula1>"Congrès / séminaire scientifique,Séminaire,Atelier,Enseignement théorique"</formula1>
    </dataValidation>
    <dataValidation type="list" allowBlank="1" sqref="C98:C116 C138:C155 C173:C190 B97:B115 B137:B154 B172:B189" xr:uid="{00000000-0002-0000-0000-000007000000}">
      <formula1>"Connaissances générales,Connaissances juridiques de base,Connaissances en droit pénal"</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Feuil1</vt:lpstr>
      <vt:lpst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2026-04-28T21:04:21Z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creator>Rows n Columns</dc:creator>
  <cp:lastModifiedBy>Rows n Columns</cp:lastModifiedBy>
  <dcterms:created xsi:type="dcterms:W3CDTF">2026-03-22T20:47:10.249Z</dcterms:created>
  <dcterms:modified xsi:type="dcterms:W3CDTF">2026-03-22T20:47:10.249Z</dcterms:modified>
</cp:coreProperties>
</file>